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8035" windowHeight="12120" activeTab="1"/>
  </bookViews>
  <sheets>
    <sheet name="市本级一般预算" sheetId="1" r:id="rId1"/>
    <sheet name="全市一般预算" sheetId="4" r:id="rId2"/>
    <sheet name="市本级政府性基金" sheetId="3" r:id="rId3"/>
    <sheet name="全市政府性基金" sheetId="6" r:id="rId4"/>
  </sheets>
  <calcPr calcId="144525"/>
</workbook>
</file>

<file path=xl/calcChain.xml><?xml version="1.0" encoding="utf-8"?>
<calcChain xmlns="http://schemas.openxmlformats.org/spreadsheetml/2006/main">
  <c r="D4" i="4" l="1"/>
  <c r="D101" i="6" l="1"/>
  <c r="D99" i="6"/>
  <c r="D97" i="6"/>
  <c r="D94" i="6"/>
  <c r="D89" i="6"/>
  <c r="D87" i="6"/>
  <c r="D80" i="6"/>
  <c r="D78" i="6"/>
  <c r="D76" i="6"/>
  <c r="B75" i="6"/>
  <c r="D72" i="6"/>
  <c r="B70" i="6"/>
  <c r="D69" i="6"/>
  <c r="B63" i="6"/>
  <c r="D61" i="6"/>
  <c r="B60" i="6"/>
  <c r="D58" i="6"/>
  <c r="B54" i="6"/>
  <c r="D48" i="6"/>
  <c r="B45" i="6"/>
  <c r="D44" i="6"/>
  <c r="D41" i="6"/>
  <c r="D35" i="6"/>
  <c r="B32" i="6"/>
  <c r="D30" i="6"/>
  <c r="D21" i="6"/>
  <c r="B19" i="6"/>
  <c r="D17" i="6"/>
  <c r="D14" i="6"/>
  <c r="D13" i="6" s="1"/>
  <c r="D10" i="6"/>
  <c r="D9" i="6" s="1"/>
  <c r="B9" i="6"/>
  <c r="D6" i="6"/>
  <c r="D5" i="6" s="1"/>
  <c r="B6" i="6"/>
  <c r="D1260" i="4"/>
  <c r="D1259" i="4" s="1"/>
  <c r="D1252" i="4"/>
  <c r="D1246" i="4"/>
  <c r="D1237" i="4"/>
  <c r="D1230" i="4"/>
  <c r="D1221" i="4"/>
  <c r="D1213" i="4"/>
  <c r="D1194" i="4"/>
  <c r="D1179" i="4"/>
  <c r="D1155" i="4"/>
  <c r="D1135" i="4"/>
  <c r="D1128" i="4"/>
  <c r="D1121" i="4"/>
  <c r="D1105" i="4"/>
  <c r="D1090" i="4"/>
  <c r="D1085" i="4"/>
  <c r="D1069" i="4"/>
  <c r="D1059" i="4"/>
  <c r="D1055" i="4"/>
  <c r="D1044" i="4"/>
  <c r="D1035" i="4"/>
  <c r="D1004" i="4"/>
  <c r="D995" i="4"/>
  <c r="D984" i="4"/>
  <c r="D973" i="4"/>
  <c r="D947" i="4"/>
  <c r="D918" i="4"/>
  <c r="D875" i="4" s="1"/>
  <c r="D876" i="4"/>
  <c r="D868" i="4"/>
  <c r="D864" i="4"/>
  <c r="D851" i="4"/>
  <c r="D843" i="4"/>
  <c r="D837" i="4"/>
  <c r="D830" i="4"/>
  <c r="D822" i="4"/>
  <c r="D816" i="4"/>
  <c r="D807" i="4"/>
  <c r="D801" i="4"/>
  <c r="D792" i="4"/>
  <c r="D787" i="4"/>
  <c r="D783" i="4"/>
  <c r="D779" i="4"/>
  <c r="D775" i="4"/>
  <c r="D769" i="4"/>
  <c r="D759" i="4"/>
  <c r="D755" i="4"/>
  <c r="D744" i="4"/>
  <c r="D739" i="4"/>
  <c r="D734" i="4"/>
  <c r="D728" i="4"/>
  <c r="D723" i="4"/>
  <c r="D720" i="4"/>
  <c r="D711" i="4"/>
  <c r="D704" i="4"/>
  <c r="D699" i="4"/>
  <c r="D692" i="4"/>
  <c r="D681" i="4"/>
  <c r="D677" i="4"/>
  <c r="D672" i="4"/>
  <c r="D669" i="4"/>
  <c r="D662" i="4"/>
  <c r="D651" i="4"/>
  <c r="D638" i="4"/>
  <c r="D634" i="4"/>
  <c r="D625" i="4"/>
  <c r="D616" i="4"/>
  <c r="D605" i="4"/>
  <c r="D597" i="4"/>
  <c r="D583" i="4"/>
  <c r="D577" i="4"/>
  <c r="D573" i="4"/>
  <c r="D566" i="4"/>
  <c r="D561" i="4"/>
  <c r="D556" i="4"/>
  <c r="D550" i="4"/>
  <c r="D544" i="4"/>
  <c r="D535" i="4"/>
  <c r="D530" i="4"/>
  <c r="D526" i="4"/>
  <c r="D522" i="4"/>
  <c r="D518" i="4"/>
  <c r="D514" i="4"/>
  <c r="D510" i="4"/>
  <c r="D504" i="4"/>
  <c r="D497" i="4"/>
  <c r="D490" i="4"/>
  <c r="D485" i="4"/>
  <c r="D484" i="4" s="1"/>
  <c r="D474" i="4"/>
  <c r="D466" i="4"/>
  <c r="D457" i="4"/>
  <c r="D448" i="4"/>
  <c r="D436" i="4"/>
  <c r="D427" i="4"/>
  <c r="D415" i="4"/>
  <c r="D408" i="4"/>
  <c r="D386" i="4"/>
  <c r="D376" i="4"/>
  <c r="D368" i="4"/>
  <c r="D362" i="4"/>
  <c r="D356" i="4"/>
  <c r="D349" i="4"/>
  <c r="D346" i="4"/>
  <c r="D339" i="4"/>
  <c r="D335" i="4"/>
  <c r="D330" i="4"/>
  <c r="D322" i="4"/>
  <c r="D315" i="4"/>
  <c r="D307" i="4"/>
  <c r="D301" i="4"/>
  <c r="D292" i="4"/>
  <c r="D285" i="4"/>
  <c r="D278" i="4"/>
  <c r="D263" i="4"/>
  <c r="D249" i="4"/>
  <c r="D240" i="4"/>
  <c r="D222" i="4"/>
  <c r="D201" i="4"/>
  <c r="D188" i="4"/>
  <c r="D174" i="4"/>
  <c r="D164" i="4"/>
  <c r="D152" i="4"/>
  <c r="D141" i="4"/>
  <c r="D124" i="4"/>
  <c r="D115" i="4"/>
  <c r="D103" i="4"/>
  <c r="D93" i="4"/>
  <c r="D84" i="4"/>
  <c r="D72" i="4"/>
  <c r="D61" i="4"/>
  <c r="D50" i="4"/>
  <c r="D39" i="4"/>
  <c r="D27" i="4"/>
  <c r="D18" i="4"/>
  <c r="D6" i="4"/>
  <c r="B863" i="4"/>
  <c r="B862" i="4" s="1"/>
  <c r="B855" i="4"/>
  <c r="B846" i="4"/>
  <c r="B843" i="4"/>
  <c r="B837" i="4"/>
  <c r="B832" i="4"/>
  <c r="B817" i="4"/>
  <c r="B816" i="4" s="1"/>
  <c r="B808" i="4"/>
  <c r="B786" i="4"/>
  <c r="B783" i="4"/>
  <c r="B780" i="4"/>
  <c r="B777" i="4"/>
  <c r="B774" i="4"/>
  <c r="B769" i="4"/>
  <c r="B767" i="4"/>
  <c r="B764" i="4"/>
  <c r="B762" i="4"/>
  <c r="B759" i="4"/>
  <c r="B754" i="4"/>
  <c r="B750" i="4"/>
  <c r="B742" i="4"/>
  <c r="B738" i="4"/>
  <c r="B729" i="4"/>
  <c r="B713" i="4"/>
  <c r="B697" i="4"/>
  <c r="B687" i="4"/>
  <c r="B678" i="4"/>
  <c r="B657" i="4"/>
  <c r="B648" i="4"/>
  <c r="B643" i="4"/>
  <c r="B636" i="4"/>
  <c r="B631" i="4"/>
  <c r="B628" i="4"/>
  <c r="B623" i="4"/>
  <c r="B620" i="4"/>
  <c r="B612" i="4"/>
  <c r="B605" i="4"/>
  <c r="B600" i="4"/>
  <c r="B587" i="4"/>
  <c r="B575" i="4"/>
  <c r="B572" i="4"/>
  <c r="B567" i="4"/>
  <c r="B560" i="4"/>
  <c r="B558" i="4"/>
  <c r="B548" i="4"/>
  <c r="B544" i="4"/>
  <c r="B535" i="4"/>
  <c r="B532" i="4"/>
  <c r="B529" i="4"/>
  <c r="B527" i="4"/>
  <c r="B523" i="4"/>
  <c r="B519" i="4"/>
  <c r="B516" i="4"/>
  <c r="B510" i="4"/>
  <c r="B492" i="4"/>
  <c r="B489" i="4"/>
  <c r="B484" i="4"/>
  <c r="B479" i="4"/>
  <c r="B474" i="4"/>
  <c r="B471" i="4"/>
  <c r="B468" i="4"/>
  <c r="B458" i="4"/>
  <c r="B454" i="4"/>
  <c r="B450" i="4"/>
  <c r="B447" i="4"/>
  <c r="B438" i="4"/>
  <c r="B431" i="4"/>
  <c r="B425" i="4"/>
  <c r="B422" i="4"/>
  <c r="B401" i="4"/>
  <c r="B390" i="4"/>
  <c r="B385" i="4"/>
  <c r="B381" i="4"/>
  <c r="B375" i="4"/>
  <c r="B372" i="4"/>
  <c r="B369" i="4"/>
  <c r="B362" i="4"/>
  <c r="B359" i="4" s="1"/>
  <c r="B356" i="4"/>
  <c r="B353" i="4"/>
  <c r="B350" i="4"/>
  <c r="B341" i="4"/>
  <c r="B332" i="4"/>
  <c r="B328" i="4"/>
  <c r="B319" i="4"/>
  <c r="B310" i="4"/>
  <c r="B301" i="4"/>
  <c r="B297" i="4"/>
  <c r="B292" i="4"/>
  <c r="B291" i="4" s="1"/>
  <c r="B283" i="4"/>
  <c r="B274" i="4"/>
  <c r="B269" i="4"/>
  <c r="B262" i="4"/>
  <c r="B243" i="4"/>
  <c r="B237" i="4"/>
  <c r="B231" i="4"/>
  <c r="B226" i="4"/>
  <c r="B158" i="4"/>
  <c r="B152" i="4"/>
  <c r="B146" i="4"/>
  <c r="B142" i="4"/>
  <c r="B138" i="4"/>
  <c r="B132" i="4"/>
  <c r="B126" i="4"/>
  <c r="B120" i="4"/>
  <c r="B114" i="4"/>
  <c r="B107" i="4"/>
  <c r="B101" i="4"/>
  <c r="B98" i="4"/>
  <c r="B93" i="4"/>
  <c r="B83" i="4"/>
  <c r="B78" i="4"/>
  <c r="B73" i="4"/>
  <c r="B67" i="4"/>
  <c r="B64" i="4"/>
  <c r="B57" i="4"/>
  <c r="B49" i="4"/>
  <c r="B44" i="4"/>
  <c r="B34" i="4"/>
  <c r="B33" i="4" s="1"/>
  <c r="B30" i="4"/>
  <c r="B24" i="4"/>
  <c r="B7" i="4"/>
  <c r="D101" i="3"/>
  <c r="D99" i="3"/>
  <c r="D97" i="3"/>
  <c r="D94" i="3"/>
  <c r="D89" i="3"/>
  <c r="D87" i="3"/>
  <c r="D80" i="3"/>
  <c r="D78" i="3"/>
  <c r="D76" i="3"/>
  <c r="B75" i="3"/>
  <c r="D72" i="3"/>
  <c r="B70" i="3"/>
  <c r="D69" i="3"/>
  <c r="B63" i="3"/>
  <c r="D61" i="3"/>
  <c r="B60" i="3"/>
  <c r="D58" i="3"/>
  <c r="B54" i="3"/>
  <c r="D48" i="3"/>
  <c r="B45" i="3"/>
  <c r="D44" i="3"/>
  <c r="D41" i="3"/>
  <c r="D35" i="3"/>
  <c r="B32" i="3"/>
  <c r="D30" i="3"/>
  <c r="D21" i="3"/>
  <c r="B19" i="3"/>
  <c r="D17" i="3"/>
  <c r="D14" i="3"/>
  <c r="D13" i="3" s="1"/>
  <c r="D10" i="3"/>
  <c r="D9" i="3" s="1"/>
  <c r="B9" i="3"/>
  <c r="D6" i="3"/>
  <c r="B6" i="3"/>
  <c r="D5" i="3"/>
  <c r="D1260" i="1"/>
  <c r="D1259" i="1" s="1"/>
  <c r="D1252" i="1"/>
  <c r="D1246" i="1"/>
  <c r="D1237" i="1"/>
  <c r="D1230" i="1"/>
  <c r="D1221" i="1"/>
  <c r="D1213" i="1"/>
  <c r="D1194" i="1"/>
  <c r="D1179" i="1"/>
  <c r="D1155" i="1"/>
  <c r="D1135" i="1"/>
  <c r="D1128" i="1"/>
  <c r="D1121" i="1"/>
  <c r="D1105" i="1"/>
  <c r="D1090" i="1"/>
  <c r="D1085" i="1"/>
  <c r="D1069" i="1"/>
  <c r="D1059" i="1"/>
  <c r="D1055" i="1"/>
  <c r="D1044" i="1"/>
  <c r="D1035" i="1"/>
  <c r="D1004" i="1"/>
  <c r="D995" i="1"/>
  <c r="D984" i="1"/>
  <c r="D973" i="1"/>
  <c r="D947" i="1"/>
  <c r="D918" i="1"/>
  <c r="D876" i="1"/>
  <c r="D868" i="1"/>
  <c r="D864" i="1"/>
  <c r="D851" i="1"/>
  <c r="D843" i="1"/>
  <c r="D837" i="1"/>
  <c r="D830" i="1"/>
  <c r="D822" i="1"/>
  <c r="D816" i="1"/>
  <c r="D807" i="1"/>
  <c r="D801" i="1"/>
  <c r="D792" i="1"/>
  <c r="D787" i="1"/>
  <c r="D783" i="1"/>
  <c r="D779" i="1"/>
  <c r="D775" i="1"/>
  <c r="D769" i="1"/>
  <c r="D759" i="1"/>
  <c r="D755" i="1"/>
  <c r="D744" i="1"/>
  <c r="D739" i="1"/>
  <c r="D734" i="1"/>
  <c r="D728" i="1"/>
  <c r="D723" i="1"/>
  <c r="D720" i="1"/>
  <c r="D711" i="1"/>
  <c r="D704" i="1"/>
  <c r="D699" i="1"/>
  <c r="D692" i="1"/>
  <c r="D681" i="1"/>
  <c r="D677" i="1"/>
  <c r="D672" i="1"/>
  <c r="D669" i="1"/>
  <c r="D662" i="1"/>
  <c r="D651" i="1"/>
  <c r="D638" i="1"/>
  <c r="D634" i="1"/>
  <c r="D625" i="1"/>
  <c r="D616" i="1"/>
  <c r="D605" i="1"/>
  <c r="D597" i="1"/>
  <c r="D583" i="1"/>
  <c r="D577" i="1"/>
  <c r="D573" i="1"/>
  <c r="D566" i="1"/>
  <c r="D561" i="1"/>
  <c r="D556" i="1"/>
  <c r="D550" i="1"/>
  <c r="D544" i="1"/>
  <c r="D535" i="1"/>
  <c r="D530" i="1"/>
  <c r="D526" i="1"/>
  <c r="D522" i="1"/>
  <c r="D518" i="1"/>
  <c r="D514" i="1"/>
  <c r="D510" i="1"/>
  <c r="D504" i="1"/>
  <c r="D497" i="1"/>
  <c r="D490" i="1"/>
  <c r="D485" i="1"/>
  <c r="D474" i="1"/>
  <c r="D466" i="1"/>
  <c r="D457" i="1"/>
  <c r="D448" i="1"/>
  <c r="D436" i="1"/>
  <c r="D427" i="1"/>
  <c r="D415" i="1"/>
  <c r="D408" i="1"/>
  <c r="D386" i="1"/>
  <c r="D376" i="1"/>
  <c r="D368" i="1"/>
  <c r="D362" i="1"/>
  <c r="D356" i="1"/>
  <c r="D349" i="1"/>
  <c r="D346" i="1"/>
  <c r="D339" i="1"/>
  <c r="D335" i="1"/>
  <c r="D330" i="1"/>
  <c r="D322" i="1"/>
  <c r="D315" i="1"/>
  <c r="D307" i="1"/>
  <c r="D301" i="1"/>
  <c r="D292" i="1"/>
  <c r="D285" i="1"/>
  <c r="D278" i="1"/>
  <c r="D263" i="1"/>
  <c r="D249" i="1"/>
  <c r="D240" i="1"/>
  <c r="D222" i="1"/>
  <c r="D201" i="1"/>
  <c r="D188" i="1"/>
  <c r="D174" i="1"/>
  <c r="D164" i="1"/>
  <c r="D152" i="1"/>
  <c r="D141" i="1"/>
  <c r="D124" i="1"/>
  <c r="D115" i="1"/>
  <c r="D103" i="1"/>
  <c r="D93" i="1"/>
  <c r="D84" i="1"/>
  <c r="D72" i="1"/>
  <c r="D61" i="1"/>
  <c r="D50" i="1"/>
  <c r="D39" i="1"/>
  <c r="D27" i="1"/>
  <c r="D18" i="1"/>
  <c r="D6" i="1"/>
  <c r="B863" i="1"/>
  <c r="B862" i="1" s="1"/>
  <c r="B855" i="1"/>
  <c r="B846" i="1"/>
  <c r="B843" i="1"/>
  <c r="B837" i="1"/>
  <c r="B832" i="1"/>
  <c r="B816" i="1" s="1"/>
  <c r="B817" i="1"/>
  <c r="B808" i="1"/>
  <c r="B786" i="1"/>
  <c r="B783" i="1"/>
  <c r="B780" i="1"/>
  <c r="B777" i="1"/>
  <c r="B774" i="1"/>
  <c r="B769" i="1"/>
  <c r="B767" i="1"/>
  <c r="B764" i="1"/>
  <c r="B762" i="1"/>
  <c r="B759" i="1"/>
  <c r="B754" i="1"/>
  <c r="B750" i="1"/>
  <c r="B742" i="1"/>
  <c r="B738" i="1"/>
  <c r="B729" i="1"/>
  <c r="B713" i="1"/>
  <c r="B697" i="1"/>
  <c r="B687" i="1"/>
  <c r="B678" i="1"/>
  <c r="B657" i="1"/>
  <c r="B648" i="1"/>
  <c r="B643" i="1"/>
  <c r="B636" i="1"/>
  <c r="B631" i="1"/>
  <c r="B628" i="1"/>
  <c r="B623" i="1"/>
  <c r="B620" i="1"/>
  <c r="B612" i="1"/>
  <c r="B605" i="1"/>
  <c r="B600" i="1"/>
  <c r="B587" i="1"/>
  <c r="B575" i="1"/>
  <c r="B572" i="1"/>
  <c r="B567" i="1"/>
  <c r="B560" i="1"/>
  <c r="B558" i="1"/>
  <c r="B548" i="1"/>
  <c r="B544" i="1"/>
  <c r="B535" i="1"/>
  <c r="B532" i="1"/>
  <c r="B529" i="1"/>
  <c r="B527" i="1"/>
  <c r="B523" i="1"/>
  <c r="B519" i="1"/>
  <c r="B516" i="1"/>
  <c r="B510" i="1"/>
  <c r="B492" i="1"/>
  <c r="B489" i="1"/>
  <c r="B484" i="1"/>
  <c r="B479" i="1"/>
  <c r="B474" i="1"/>
  <c r="B471" i="1"/>
  <c r="B468" i="1"/>
  <c r="B458" i="1"/>
  <c r="B454" i="1"/>
  <c r="B450" i="1"/>
  <c r="B447" i="1"/>
  <c r="B438" i="1"/>
  <c r="B431" i="1"/>
  <c r="B425" i="1"/>
  <c r="B422" i="1"/>
  <c r="B401" i="1"/>
  <c r="B390" i="1"/>
  <c r="B385" i="1"/>
  <c r="B381" i="1"/>
  <c r="B375" i="1"/>
  <c r="B372" i="1"/>
  <c r="B369" i="1"/>
  <c r="B362" i="1"/>
  <c r="B359" i="1" s="1"/>
  <c r="B356" i="1"/>
  <c r="B353" i="1"/>
  <c r="B350" i="1"/>
  <c r="B341" i="1"/>
  <c r="B332" i="1"/>
  <c r="B328" i="1"/>
  <c r="B319" i="1"/>
  <c r="B310" i="1"/>
  <c r="B301" i="1"/>
  <c r="B297" i="1"/>
  <c r="B292" i="1"/>
  <c r="B291" i="1" s="1"/>
  <c r="B283" i="1"/>
  <c r="B274" i="1"/>
  <c r="B269" i="1"/>
  <c r="B262" i="1"/>
  <c r="B243" i="1"/>
  <c r="B237" i="1"/>
  <c r="B231" i="1"/>
  <c r="B226" i="1"/>
  <c r="B158" i="1"/>
  <c r="B152" i="1"/>
  <c r="B146" i="1"/>
  <c r="B142" i="1"/>
  <c r="B138" i="1"/>
  <c r="B132" i="1"/>
  <c r="B126" i="1"/>
  <c r="B120" i="1"/>
  <c r="B114" i="1"/>
  <c r="B107" i="1"/>
  <c r="B101" i="1"/>
  <c r="B98" i="1"/>
  <c r="B93" i="1"/>
  <c r="B83" i="1"/>
  <c r="B78" i="1"/>
  <c r="B73" i="1"/>
  <c r="B67" i="1"/>
  <c r="B64" i="1"/>
  <c r="B57" i="1"/>
  <c r="B49" i="1"/>
  <c r="B44" i="1"/>
  <c r="B34" i="1"/>
  <c r="B30" i="1"/>
  <c r="B24" i="1"/>
  <c r="B7" i="1"/>
  <c r="D529" i="4" l="1"/>
  <c r="D850" i="4"/>
  <c r="D1058" i="4"/>
  <c r="D582" i="4"/>
  <c r="D1003" i="1"/>
  <c r="B33" i="1"/>
  <c r="D1058" i="1"/>
  <c r="B785" i="1"/>
  <c r="D875" i="1"/>
  <c r="B6" i="1"/>
  <c r="D484" i="1"/>
  <c r="D75" i="6"/>
  <c r="B4" i="6"/>
  <c r="D16" i="6"/>
  <c r="D40" i="6"/>
  <c r="D4" i="6" s="1"/>
  <c r="D60" i="6"/>
  <c r="B56" i="4"/>
  <c r="B785" i="4"/>
  <c r="D637" i="4"/>
  <c r="D791" i="4"/>
  <c r="B6" i="4"/>
  <c r="B5" i="4" s="1"/>
  <c r="D375" i="4"/>
  <c r="D1003" i="4"/>
  <c r="B380" i="4"/>
  <c r="D5" i="4"/>
  <c r="B234" i="4"/>
  <c r="B400" i="4"/>
  <c r="B842" i="4"/>
  <c r="D338" i="4"/>
  <c r="D738" i="4"/>
  <c r="D40" i="3"/>
  <c r="D16" i="3"/>
  <c r="B4" i="3"/>
  <c r="D60" i="3"/>
  <c r="D75" i="3"/>
  <c r="B56" i="1"/>
  <c r="B842" i="1"/>
  <c r="D338" i="1"/>
  <c r="D582" i="1"/>
  <c r="D791" i="1"/>
  <c r="D375" i="1"/>
  <c r="D637" i="1"/>
  <c r="D850" i="1"/>
  <c r="B380" i="1"/>
  <c r="D529" i="1"/>
  <c r="D738" i="1"/>
  <c r="B234" i="1"/>
  <c r="B400" i="1"/>
  <c r="D5" i="1"/>
  <c r="B379" i="1"/>
  <c r="B379" i="4" l="1"/>
  <c r="B4" i="4" s="1"/>
  <c r="D4" i="1"/>
  <c r="B5" i="1"/>
  <c r="B4" i="1" s="1"/>
  <c r="D4" i="3"/>
</calcChain>
</file>

<file path=xl/sharedStrings.xml><?xml version="1.0" encoding="utf-8"?>
<sst xmlns="http://schemas.openxmlformats.org/spreadsheetml/2006/main" count="4654" uniqueCount="1983">
  <si>
    <t>单位:万元</t>
  </si>
  <si>
    <t>预算科目</t>
  </si>
  <si>
    <t>决算数</t>
  </si>
  <si>
    <t>一般预算收入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</si>
  <si>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</si>
  <si>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</si>
  <si>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</si>
  <si>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</si>
  <si>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</si>
  <si>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</si>
  <si>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</si>
  <si>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</si>
  <si>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</si>
  <si>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</si>
  <si>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</si>
  <si>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福利企业增值税退税</t>
  </si>
  <si>
    <t xml:space="preserve">      软件集成电路增值税退税</t>
  </si>
  <si>
    <t xml:space="preserve">      三线搬迁增值税退税</t>
  </si>
  <si>
    <t xml:space="preserve">      民贸企业增值税退税</t>
  </si>
  <si>
    <t xml:space="preserve">      宣传文化单位增值税退税</t>
  </si>
  <si>
    <t xml:space="preserve">      森工综合利用增值税退税</t>
  </si>
  <si>
    <t xml:space="preserve">      其他增值税退税</t>
  </si>
  <si>
    <t xml:space="preserve">      免抵调增增值税</t>
  </si>
  <si>
    <t xml:space="preserve">    进口货物增值税(项)</t>
  </si>
  <si>
    <t xml:space="preserve">      进口货物增值税(目)</t>
  </si>
  <si>
    <t xml:space="preserve">      特定区域进口自用物资增值税</t>
  </si>
  <si>
    <t xml:space="preserve">      进口货物增值税税款滞纳金、罚款收入</t>
  </si>
  <si>
    <t xml:space="preserve">      进口货物退增值税</t>
  </si>
  <si>
    <t xml:space="preserve">      特定区域进口自用物资退增值税</t>
  </si>
  <si>
    <t xml:space="preserve">    出口货物退增值税(项)</t>
  </si>
  <si>
    <t xml:space="preserve">      出口货物退增值税(目)</t>
  </si>
  <si>
    <t xml:space="preserve">      免抵调减增值税 </t>
  </si>
  <si>
    <t xml:space="preserve">  消费税</t>
  </si>
  <si>
    <t xml:space="preserve">    国内消费税</t>
  </si>
  <si>
    <t xml:space="preserve">      国有企业消费税</t>
  </si>
  <si>
    <t xml:space="preserve">      集体企业消费税</t>
  </si>
  <si>
    <t xml:space="preserve">      股份制企业消费税</t>
  </si>
  <si>
    <t xml:space="preserve">      联营企业消费税</t>
  </si>
  <si>
    <t xml:space="preserve">      港澳台和外商投资企业消费税</t>
  </si>
  <si>
    <t xml:space="preserve">      私营企业消费税</t>
  </si>
  <si>
    <t xml:space="preserve">      其他消费税</t>
  </si>
  <si>
    <t xml:space="preserve">      消费税税款滞纳金、罚款收入</t>
  </si>
  <si>
    <t xml:space="preserve">      其他消费税退税</t>
  </si>
  <si>
    <t xml:space="preserve">    进口消费品消费税(项)</t>
  </si>
  <si>
    <t xml:space="preserve">      进口消费品消费税(目)</t>
  </si>
  <si>
    <t xml:space="preserve">      进口消费品消费税税款滞纳金、罚款收入</t>
  </si>
  <si>
    <t xml:space="preserve">      进口消费品退消费税</t>
  </si>
  <si>
    <t xml:space="preserve">    出口消费品退消费税</t>
  </si>
  <si>
    <t xml:space="preserve">  营业税</t>
  </si>
  <si>
    <t xml:space="preserve">    铁道营业税</t>
  </si>
  <si>
    <t xml:space="preserve">    金融保险业营业税(中央)</t>
  </si>
  <si>
    <t xml:space="preserve">    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</si>
  <si>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</si>
  <si>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</si>
  <si>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</si>
  <si>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</si>
  <si>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</si>
  <si>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  攀钢集团所得税</t>
  </si>
  <si>
    <t xml:space="preserve">      武钢集团所得税</t>
  </si>
  <si>
    <t xml:space="preserve">      鞍钢集团所得税</t>
  </si>
  <si>
    <t xml:space="preserve">      宝钢集团所得税</t>
  </si>
  <si>
    <t xml:space="preserve">      其他国有冶金工业所得税</t>
  </si>
  <si>
    <t xml:space="preserve">    国有有色金属工业所得税</t>
  </si>
  <si>
    <t xml:space="preserve">    国有煤炭工业所得税</t>
  </si>
  <si>
    <t xml:space="preserve">      神华集团所得税</t>
  </si>
  <si>
    <t xml:space="preserve">      其他国有煤炭工业所得税</t>
  </si>
  <si>
    <t xml:space="preserve">    国有电力工业所得税</t>
  </si>
  <si>
    <t xml:space="preserve">      华能集团所得税</t>
  </si>
  <si>
    <t xml:space="preserve">      华北电力集团公司所得税</t>
  </si>
  <si>
    <t xml:space="preserve">      三峡企业所得税 </t>
  </si>
  <si>
    <t xml:space="preserve">      三峡电站所得税</t>
  </si>
  <si>
    <t xml:space="preserve">      其他国有电力工业所得税</t>
  </si>
  <si>
    <t xml:space="preserve">    国有石油和化学工业所得税</t>
  </si>
  <si>
    <t xml:space="preserve">      石油集团企业所得税</t>
  </si>
  <si>
    <t xml:space="preserve">      石化集团企业所得税</t>
  </si>
  <si>
    <t xml:space="preserve">      仪化集团所得税  </t>
  </si>
  <si>
    <t xml:space="preserve">      其他国有石油和化学工业所得税</t>
  </si>
  <si>
    <t xml:space="preserve">    国有机械工业所得税</t>
  </si>
  <si>
    <t xml:space="preserve">      东方电气集团公司所得税</t>
  </si>
  <si>
    <t xml:space="preserve">      一重集团所得税  </t>
  </si>
  <si>
    <t xml:space="preserve">      中纺集团所得税  </t>
  </si>
  <si>
    <t xml:space="preserve">      其他国有机械工业所得税</t>
  </si>
  <si>
    <t xml:space="preserve">    国有汽车工业所得税</t>
  </si>
  <si>
    <t xml:space="preserve">      一汽集团所得税</t>
  </si>
  <si>
    <t xml:space="preserve">      东风汽车公司所得税</t>
  </si>
  <si>
    <t xml:space="preserve">      其他国有汽车工业所得税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</si>
  <si>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</si>
  <si>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</si>
  <si>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</si>
  <si>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</si>
  <si>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</si>
  <si>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</si>
  <si>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</si>
  <si>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  中国新型建筑材料公司所得税</t>
  </si>
  <si>
    <t xml:space="preserve">      其他国有建筑材料工业所得税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</si>
  <si>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</si>
  <si>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</si>
  <si>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</si>
  <si>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铁路运输企业所得税</t>
  </si>
  <si>
    <t xml:space="preserve">      其他国有铁道企业所得税</t>
  </si>
  <si>
    <t xml:space="preserve">    国有交通企业所得税</t>
  </si>
  <si>
    <t xml:space="preserve">      长航集团所得税</t>
  </si>
  <si>
    <t xml:space="preserve">      中远集团所得税</t>
  </si>
  <si>
    <t xml:space="preserve">      中国海运集团所得税</t>
  </si>
  <si>
    <t xml:space="preserve">      其他国有交通企业所得税</t>
  </si>
  <si>
    <t xml:space="preserve">    国有邮政企业所得税</t>
  </si>
  <si>
    <t xml:space="preserve">    国有民航企业所得税</t>
  </si>
  <si>
    <t xml:space="preserve">      中国航空集团公司所得税 </t>
  </si>
  <si>
    <t xml:space="preserve">      中国东方航空集团公司所得税 </t>
  </si>
  <si>
    <t xml:space="preserve">      中国南方航空集团公司所得税 </t>
  </si>
  <si>
    <t xml:space="preserve">      民航机场企业所得税</t>
  </si>
  <si>
    <t xml:space="preserve">      其他国有民航企业所得税</t>
  </si>
  <si>
    <t xml:space="preserve">    海洋石油天然气企业所得税</t>
  </si>
  <si>
    <t xml:space="preserve">    国有外贸企业所得税</t>
  </si>
  <si>
    <t xml:space="preserve">      中国工艺品进出口总公司所得税</t>
  </si>
  <si>
    <t xml:space="preserve">      中化集团所得税</t>
  </si>
  <si>
    <t xml:space="preserve">      中国外运集团所得税</t>
  </si>
  <si>
    <t xml:space="preserve">      中国航空技术进出口公司所得税</t>
  </si>
  <si>
    <t xml:space="preserve">      其他国有外贸企业所得税</t>
  </si>
  <si>
    <t xml:space="preserve">    国有银行所得税</t>
  </si>
  <si>
    <t xml:space="preserve">      中国农业银行所得税</t>
  </si>
  <si>
    <t xml:space="preserve">      国家开发银行所得税</t>
  </si>
  <si>
    <t xml:space="preserve">      中国进出口银行所得税</t>
  </si>
  <si>
    <t xml:space="preserve">      中国农业发展银行所得税</t>
  </si>
  <si>
    <t xml:space="preserve">      其他国有银行所得税</t>
  </si>
  <si>
    <t xml:space="preserve">    国有非银行金融企业所得税</t>
  </si>
  <si>
    <t xml:space="preserve">      中信集团所得税</t>
  </si>
  <si>
    <t xml:space="preserve">      中国银河金融控股有限责任公司所得税</t>
  </si>
  <si>
    <t xml:space="preserve">      中央汇金投资有限责任公司所得税</t>
  </si>
  <si>
    <t xml:space="preserve">      中国建银投资有限责任公司所得税</t>
  </si>
  <si>
    <t xml:space="preserve">      其他国有非银行金融企业所得税</t>
  </si>
  <si>
    <t xml:space="preserve">    国有保险企业所得税</t>
  </si>
  <si>
    <t xml:space="preserve">      中国人保控股公司所得税 </t>
  </si>
  <si>
    <t xml:space="preserve">      中国人寿保险（集团）公司所得税 </t>
  </si>
  <si>
    <t xml:space="preserve">      中国再保险（集团）公司所得税 </t>
  </si>
  <si>
    <t xml:space="preserve">      中国出口信用保险公司所得税  </t>
  </si>
  <si>
    <t xml:space="preserve">      其他国有保险企业所得税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</si>
  <si>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</si>
  <si>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</si>
  <si>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</si>
  <si>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</si>
  <si>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</si>
  <si>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  水产(集团)公司所得税</t>
  </si>
  <si>
    <t xml:space="preserve">      其他国有水产企业所得税</t>
  </si>
  <si>
    <t xml:space="preserve">    国有森林工业企业所得税</t>
  </si>
  <si>
    <t xml:space="preserve">    国有电信企业所得税</t>
  </si>
  <si>
    <t xml:space="preserve">      中国联合通信有限公司所得税</t>
  </si>
  <si>
    <t xml:space="preserve">      中国移动通信集团公司所得税</t>
  </si>
  <si>
    <t xml:space="preserve">      中国电信集团公司所得税</t>
  </si>
  <si>
    <t xml:space="preserve">      中国网络通信集团公司所得税  </t>
  </si>
  <si>
    <t xml:space="preserve">      其他国有电信企业所得税</t>
  </si>
  <si>
    <t xml:space="preserve">    国有农垦企业所得税</t>
  </si>
  <si>
    <t xml:space="preserve">      新疆生产建设兵团所得税</t>
  </si>
  <si>
    <t xml:space="preserve">      中国农垦集团所得税</t>
  </si>
  <si>
    <t xml:space="preserve">      其他国有农垦企业所得税  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</si>
  <si>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</si>
  <si>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</si>
  <si>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</si>
  <si>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股份制铁路运输企业所得税</t>
  </si>
  <si>
    <t xml:space="preserve">      股份制海洋石油天然气企业所得税</t>
  </si>
  <si>
    <t xml:space="preserve">      中国石油天然气股份有限公司所得税  </t>
  </si>
  <si>
    <t xml:space="preserve">      中国石油化工股份有限公司所得税   </t>
  </si>
  <si>
    <t xml:space="preserve">      中国吉通网络通信股份有限公司所得税</t>
  </si>
  <si>
    <t xml:space="preserve">      中国联通有限公司所得税</t>
  </si>
  <si>
    <t xml:space="preserve">      中国铝业股份有限公司所得税</t>
  </si>
  <si>
    <t xml:space="preserve">      中国工商银行股份有限公司所得税</t>
  </si>
  <si>
    <t xml:space="preserve">      中国建设银行股份有限公司所得税</t>
  </si>
  <si>
    <t xml:space="preserve">      中国银行股份有限公司所得税</t>
  </si>
  <si>
    <t xml:space="preserve">      深圳发展银行所得税</t>
  </si>
  <si>
    <t xml:space="preserve">      交通银行所得税</t>
  </si>
  <si>
    <t xml:space="preserve">      招商银行所得税</t>
  </si>
  <si>
    <t xml:space="preserve">      福建兴业银行所得税</t>
  </si>
  <si>
    <t xml:space="preserve">      中国光大银行所得税</t>
  </si>
  <si>
    <t xml:space="preserve">      上海浦东发展银行所得税</t>
  </si>
  <si>
    <t xml:space="preserve">      中国民生银行所得税</t>
  </si>
  <si>
    <t xml:space="preserve">      广东发展银行所得税</t>
  </si>
  <si>
    <t xml:space="preserve">      中国平安保险公司所得税</t>
  </si>
  <si>
    <t xml:space="preserve">      中国太平洋保险公司所得税</t>
  </si>
  <si>
    <t xml:space="preserve">      华泰财产保险公司所得税</t>
  </si>
  <si>
    <t xml:space="preserve">      华夏证券有限公司所得税</t>
  </si>
  <si>
    <t xml:space="preserve">      中国银河证券股份有限公司所得税 </t>
  </si>
  <si>
    <t xml:space="preserve">      中国人寿保险股份有限公司所得税</t>
  </si>
  <si>
    <t xml:space="preserve">      中国人寿资产管理有限公司所得税</t>
  </si>
  <si>
    <t xml:space="preserve">      中国人民财产保险股份有限公司所得税</t>
  </si>
  <si>
    <t xml:space="preserve">      中国人保资产管理公司所得税</t>
  </si>
  <si>
    <t xml:space="preserve">      中国人民健康保险股份有限公司所得税</t>
  </si>
  <si>
    <t xml:space="preserve">      中国财产再保险股份有限公司所得税</t>
  </si>
  <si>
    <t xml:space="preserve">      中国人寿再保险股份有限公司所得税</t>
  </si>
  <si>
    <t xml:space="preserve">      中国大地财产保险股份有限公司所得税</t>
  </si>
  <si>
    <t xml:space="preserve">      中国再保险资产管理股份有限公司所得税</t>
  </si>
  <si>
    <t xml:space="preserve">      泰康人寿保险股份有限公司所得税</t>
  </si>
  <si>
    <t xml:space="preserve">      天安保险股份有限公司所得税  </t>
  </si>
  <si>
    <t xml:space="preserve">      新华人寿保险股份有限公司所得税  </t>
  </si>
  <si>
    <t xml:space="preserve">      国泰君安证券股份有限公司所得税</t>
  </si>
  <si>
    <t xml:space="preserve">      南方证券有限公司所得税 </t>
  </si>
  <si>
    <t xml:space="preserve">      申银万国证券股份有限公司所得税</t>
  </si>
  <si>
    <t xml:space="preserve">      大鹏证券有限责任公司所得税</t>
  </si>
  <si>
    <t xml:space="preserve">      湘财证券有限责任公司所得税</t>
  </si>
  <si>
    <t xml:space="preserve">      联合证券有限责任公司所得税</t>
  </si>
  <si>
    <t xml:space="preserve">      中信证券股份有限公司所得税</t>
  </si>
  <si>
    <t xml:space="preserve">      西南证券有限责任公司所得税</t>
  </si>
  <si>
    <t xml:space="preserve">      海通证券有限公司所得税</t>
  </si>
  <si>
    <t xml:space="preserve">      国通证券有限责任公司所得税</t>
  </si>
  <si>
    <t xml:space="preserve">      天同证券有限责任公司所得税</t>
  </si>
  <si>
    <t xml:space="preserve">      长城证券有限责任公司所得税</t>
  </si>
  <si>
    <t xml:space="preserve">      平安证券有限责任公司所得税</t>
  </si>
  <si>
    <t xml:space="preserve">      东方证券有限责任公司所得税</t>
  </si>
  <si>
    <t xml:space="preserve">      福建闽发证券有限公司所得税</t>
  </si>
  <si>
    <t xml:space="preserve">      华西证券有限责任公司所得税</t>
  </si>
  <si>
    <t xml:space="preserve">      广东证券股份有限公司所得税</t>
  </si>
  <si>
    <t xml:space="preserve">      国元证券有限责任公司所得税</t>
  </si>
  <si>
    <t xml:space="preserve">      长江证券有限责任公司所得税</t>
  </si>
  <si>
    <t xml:space="preserve">      广发证券股份有限公司所得税</t>
  </si>
  <si>
    <t xml:space="preserve">      宏源证券股份有限公司所得税</t>
  </si>
  <si>
    <t xml:space="preserve">      东北证券有限责任公司所得税</t>
  </si>
  <si>
    <t xml:space="preserve">      华泰证券有限责任公司所得税</t>
  </si>
  <si>
    <t xml:space="preserve">      汉唐证券有限责任公司所得税</t>
  </si>
  <si>
    <t xml:space="preserve">      武汉证券有限责任公司所得税</t>
  </si>
  <si>
    <t xml:space="preserve">      万联证券经纪有限责任公司所得税</t>
  </si>
  <si>
    <t xml:space="preserve">      山西证券有限责任公司所得税</t>
  </si>
  <si>
    <t xml:space="preserve">      中关村证券有限责任公司所得税</t>
  </si>
  <si>
    <t xml:space="preserve">      中国南方航空股份有限公司所得税</t>
  </si>
  <si>
    <t xml:space="preserve">      中国东方航空股份有限公司所得税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</si>
  <si>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</si>
  <si>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</si>
  <si>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</si>
  <si>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港澳台和外商投资海上石油天然气企业所得税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</si>
  <si>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</si>
  <si>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</si>
  <si>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</si>
  <si>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企业所得税税款滞纳金、罚款收入</t>
  </si>
  <si>
    <t xml:space="preserve">      内资企业所得税税款滞纳金、罚款收入</t>
  </si>
  <si>
    <t xml:space="preserve">      港澳台和外商投资企业所得税税款滞纳金、罚款收入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</si>
  <si>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</si>
  <si>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</si>
  <si>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</si>
  <si>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</si>
  <si>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  神华集团所得税退税</t>
  </si>
  <si>
    <t xml:space="preserve">      其他国有煤炭工业所得税退税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</si>
  <si>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</si>
  <si>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</si>
  <si>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</si>
  <si>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</si>
  <si>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  一汽集团所得税退税</t>
  </si>
  <si>
    <t xml:space="preserve">      东风汽车公司所得税退税</t>
  </si>
  <si>
    <t xml:space="preserve">      其他国有汽车工业所得税退税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</si>
  <si>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</si>
  <si>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</si>
  <si>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</si>
  <si>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</si>
  <si>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</si>
  <si>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</si>
  <si>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</si>
  <si>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</si>
  <si>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</si>
  <si>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</si>
  <si>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</si>
  <si>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国有邮政企业所得税退税</t>
  </si>
  <si>
    <t xml:space="preserve">    国有民航企业所得税退税</t>
  </si>
  <si>
    <t xml:space="preserve">    海洋石油天然气企业所得税退税</t>
  </si>
  <si>
    <t xml:space="preserve">    国有外贸企业所得税退税</t>
  </si>
  <si>
    <t xml:space="preserve">    国有银行所得税退税</t>
  </si>
  <si>
    <t xml:space="preserve">      中国农业银行所得税退税</t>
  </si>
  <si>
    <t xml:space="preserve">      国家开发银行所得税退税</t>
  </si>
  <si>
    <t xml:space="preserve">      中国进出口银行所得税退税</t>
  </si>
  <si>
    <t xml:space="preserve">      中国农业发展银行所得税退税</t>
  </si>
  <si>
    <t xml:space="preserve">      其他国有银行所得税退税</t>
  </si>
  <si>
    <t xml:space="preserve">    国有非银行金融企业所得税退税</t>
  </si>
  <si>
    <t xml:space="preserve">    国有保险企业所得税退税</t>
  </si>
  <si>
    <t xml:space="preserve">      中国人保控股公司所得税退税</t>
  </si>
  <si>
    <t xml:space="preserve">      中国人寿保险（集团）公司所得税退税</t>
  </si>
  <si>
    <t xml:space="preserve">      中国再保险（集团）公司所得税退税</t>
  </si>
  <si>
    <t xml:space="preserve">      其他国有保险企业所得税退税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</si>
  <si>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</si>
  <si>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</si>
  <si>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</si>
  <si>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</si>
  <si>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</si>
  <si>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</si>
  <si>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</si>
  <si>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</si>
  <si>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</si>
  <si>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</si>
  <si>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中国工商银行股份有限公司所得税退税</t>
  </si>
  <si>
    <t xml:space="preserve">      中国建设银行股份有限公司所得税退税</t>
  </si>
  <si>
    <t xml:space="preserve">      中国银行股份有限公司所得税退税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</si>
  <si>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</si>
  <si>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</si>
  <si>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</si>
  <si>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</si>
  <si>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</si>
  <si>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</si>
  <si>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利息所得税</t>
  </si>
  <si>
    <t xml:space="preserve">      军队个人所得税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</si>
  <si>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</si>
  <si>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</si>
  <si>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</si>
  <si>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海洋石油资源税</t>
  </si>
  <si>
    <t xml:space="preserve">    其他资源税</t>
  </si>
  <si>
    <t xml:space="preserve">    资源税税款滞纳金、罚款收入</t>
  </si>
  <si>
    <t xml:space="preserve">  固定资产投资方向调节税</t>
  </si>
  <si>
    <t xml:space="preserve">    国有企业固定资产投资方向调节税</t>
  </si>
  <si>
    <t xml:space="preserve">    集体企业固定资产投资方向调节税</t>
  </si>
  <si>
    <t xml:space="preserve">    股份制企业固定资产投资方向调节税</t>
  </si>
  <si>
    <t xml:space="preserve">    联营企业固定资产投资方向调节税</t>
  </si>
  <si>
    <t xml:space="preserve">    港澳台和外商投资企业固定资产投资方向调节税</t>
  </si>
  <si>
    <t xml:space="preserve">    私营企业固定资产投资方向调节税</t>
  </si>
  <si>
    <t xml:space="preserve">    其他固定资产投资方向调节税</t>
  </si>
  <si>
    <t xml:space="preserve">    固定资产投资方向调节税税款滞纳金、罚款收入</t>
  </si>
  <si>
    <t xml:space="preserve">  城市维护建设税</t>
  </si>
  <si>
    <t xml:space="preserve">    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</si>
  <si>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</si>
  <si>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</si>
  <si>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</si>
  <si>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</si>
  <si>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</si>
  <si>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其他企业城市维护建设税</t>
  </si>
  <si>
    <t xml:space="preserve">    城市维护建设税税款滞纳金、罚款收入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</si>
  <si>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</si>
  <si>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</si>
  <si>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</si>
  <si>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</si>
  <si>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</si>
  <si>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城市房地产税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</si>
  <si>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</si>
  <si>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</si>
  <si>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</si>
  <si>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</si>
  <si>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证券交易印花税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</si>
  <si>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</si>
  <si>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</si>
  <si>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</si>
  <si>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</si>
  <si>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</si>
  <si>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</si>
  <si>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</si>
  <si>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</si>
  <si>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</si>
  <si>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</si>
  <si>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</si>
  <si>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</si>
  <si>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</si>
  <si>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</si>
  <si>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</si>
  <si>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</si>
  <si>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</si>
  <si>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</si>
  <si>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</si>
  <si>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</si>
  <si>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</si>
  <si>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</si>
  <si>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</si>
  <si>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船舶吨税(款)</t>
  </si>
  <si>
    <t xml:space="preserve">    船舶吨税(项)</t>
  </si>
  <si>
    <t xml:space="preserve">    船舶吨税税款滞纳金、罚款收入</t>
  </si>
  <si>
    <t xml:space="preserve">  车辆购置税(款)</t>
  </si>
  <si>
    <t xml:space="preserve">    车辆购置税(项)</t>
  </si>
  <si>
    <t xml:space="preserve">    车辆购置税税款滞纳金、罚款收入</t>
  </si>
  <si>
    <t xml:space="preserve">  关税(款)</t>
  </si>
  <si>
    <t xml:space="preserve">    关税(项)</t>
  </si>
  <si>
    <t xml:space="preserve">    特定区域进口自用物资关税</t>
  </si>
  <si>
    <t xml:space="preserve">    特别关税</t>
  </si>
  <si>
    <t xml:space="preserve">      反倾销税</t>
  </si>
  <si>
    <t xml:space="preserve">      反补贴税</t>
  </si>
  <si>
    <t xml:space="preserve">      保障措施</t>
  </si>
  <si>
    <t xml:space="preserve">    关税和特别关税税款滞纳金、罚款收入</t>
  </si>
  <si>
    <t xml:space="preserve">    关税退税</t>
  </si>
  <si>
    <t xml:space="preserve">    特定区域进口自用物资退关税</t>
  </si>
  <si>
    <t xml:space="preserve">  耕地占用税(款)</t>
  </si>
  <si>
    <t xml:space="preserve">    耕地占用税(项)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</si>
  <si>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</si>
  <si>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</si>
  <si>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</si>
  <si>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</si>
  <si>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</si>
  <si>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</si>
  <si>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烟叶税税款纳金、罚款收入</t>
  </si>
  <si>
    <t xml:space="preserve">  其他税收收入</t>
  </si>
  <si>
    <t>非税收入</t>
  </si>
  <si>
    <t xml:space="preserve">  专项收入</t>
  </si>
  <si>
    <t xml:space="preserve">    排污费收入(项)</t>
  </si>
  <si>
    <t xml:space="preserve">      排污费收入(目)</t>
  </si>
  <si>
    <t xml:space="preserve">      海洋工程排污费收入</t>
  </si>
  <si>
    <t xml:space="preserve">    水资源费收入</t>
  </si>
  <si>
    <t xml:space="preserve">    教育费附加收入(项)</t>
  </si>
  <si>
    <t xml:space="preserve">      教育费附加收入(目)</t>
  </si>
  <si>
    <t xml:space="preserve">      教育费附加滞纳金、罚款收入</t>
  </si>
  <si>
    <t xml:space="preserve">    矿产资源补偿费收入</t>
  </si>
  <si>
    <t xml:space="preserve">    铀产品出售收入</t>
  </si>
  <si>
    <t xml:space="preserve">    探矿权、采矿权使用费及价款收入</t>
  </si>
  <si>
    <t xml:space="preserve">      探矿权、采矿权使用费收入</t>
  </si>
  <si>
    <t xml:space="preserve">      探矿权、采矿权价款收入</t>
  </si>
  <si>
    <t xml:space="preserve">    内河航道养护费收入</t>
  </si>
  <si>
    <t xml:space="preserve">    公路运输管理费收入</t>
  </si>
  <si>
    <t xml:space="preserve">    水路运输管理费收入</t>
  </si>
  <si>
    <t xml:space="preserve">    三峡库区移民专项收入</t>
  </si>
  <si>
    <t xml:space="preserve">    国家留成油上缴收入</t>
  </si>
  <si>
    <t xml:space="preserve">    场外核应急准备收入</t>
  </si>
  <si>
    <t xml:space="preserve">    其他专项收入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</si>
  <si>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</si>
  <si>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</si>
  <si>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</si>
  <si>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</si>
  <si>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</si>
  <si>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</si>
  <si>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边防检查证件工本费</t>
  </si>
  <si>
    <t xml:space="preserve">      口岸以外边防检查监护费</t>
  </si>
  <si>
    <t xml:space="preserve">      往来港澳小型船舶查验簿收费</t>
  </si>
  <si>
    <t xml:space="preserve">      出海船舶、船民证件费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</si>
  <si>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</si>
  <si>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</si>
  <si>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</si>
  <si>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</si>
  <si>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</si>
  <si>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机动车抵押登记费</t>
  </si>
  <si>
    <t xml:space="preserve">      机动车安全检验费</t>
  </si>
  <si>
    <t xml:space="preserve">      驾驶证工本费</t>
  </si>
  <si>
    <t xml:space="preserve">      驾驶许可考试费</t>
  </si>
  <si>
    <t xml:space="preserve">      特种行业许可证工本费</t>
  </si>
  <si>
    <t xml:space="preserve">      菲律宾船员检查费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</si>
  <si>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</si>
  <si>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</si>
  <si>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</si>
  <si>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</si>
  <si>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</si>
  <si>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外国律师事务所办事处申请手续费</t>
  </si>
  <si>
    <t xml:space="preserve">      外国律师事务所办事处年检费</t>
  </si>
  <si>
    <t xml:space="preserve">      公证费</t>
  </si>
  <si>
    <t xml:space="preserve">      法律职业资格证书工本费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</si>
  <si>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</si>
  <si>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</si>
  <si>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</si>
  <si>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</si>
  <si>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</si>
  <si>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</si>
  <si>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代发电报收费</t>
  </si>
  <si>
    <t xml:space="preserve">      其他缴入国库的外交行政事业性收费</t>
  </si>
  <si>
    <t xml:space="preserve">    工商行政事业性收费收入</t>
  </si>
  <si>
    <t xml:space="preserve">      集贸市场管理费</t>
  </si>
  <si>
    <t xml:space="preserve">      个体工商户管理费</t>
  </si>
  <si>
    <t xml:space="preserve">      企业注册登记费</t>
  </si>
  <si>
    <t xml:space="preserve">      个体工商户注册登记费</t>
  </si>
  <si>
    <t xml:space="preserve">      广告经营单位注册登记费</t>
  </si>
  <si>
    <t xml:space="preserve">      商标注册收费</t>
  </si>
  <si>
    <t xml:space="preserve">      经济合同示范文本工本费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</si>
  <si>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</si>
  <si>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</si>
  <si>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</si>
  <si>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</si>
  <si>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</si>
  <si>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</si>
  <si>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</si>
  <si>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</si>
  <si>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税务发票工本费</t>
  </si>
  <si>
    <t xml:space="preserve">      税务登记证工本费</t>
  </si>
  <si>
    <t xml:space="preserve">      其他缴入国库的税务行政事业性收费</t>
  </si>
  <si>
    <t xml:space="preserve">    海关行政事业性收费收入</t>
  </si>
  <si>
    <t xml:space="preserve">      海关监管手续费</t>
  </si>
  <si>
    <t xml:space="preserve">      施封锁成本费</t>
  </si>
  <si>
    <t xml:space="preserve">      进口货物滞报金</t>
  </si>
  <si>
    <t xml:space="preserve">      知识产权海关保护备案费</t>
  </si>
  <si>
    <t xml:space="preserve">      ATA单证册调整费</t>
  </si>
  <si>
    <t xml:space="preserve">      报关员培训考试发证费</t>
  </si>
  <si>
    <t xml:space="preserve">      货物行李物品保管费</t>
  </si>
  <si>
    <t xml:space="preserve">      其他缴入国库的海关行政事业性收费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</si>
  <si>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</si>
  <si>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</si>
  <si>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</si>
  <si>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</si>
  <si>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</si>
  <si>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人事部门行政事业性收费收入</t>
  </si>
  <si>
    <t xml:space="preserve">      人才流动中心收费</t>
  </si>
  <si>
    <t xml:space="preserve">      其他缴入国库的人事行政事业性收费</t>
  </si>
  <si>
    <t xml:space="preserve">    国管局行政事业性收费收入</t>
  </si>
  <si>
    <t xml:space="preserve">      会计从业资格考试费</t>
  </si>
  <si>
    <t xml:space="preserve">      会计从业资格证书工本费</t>
  </si>
  <si>
    <t xml:space="preserve">      工人技术等级鉴定考核费</t>
  </si>
  <si>
    <t xml:space="preserve">      其他缴入国库的国管局行政事业性收费</t>
  </si>
  <si>
    <t xml:space="preserve">    外专局行政事业性收费收入</t>
  </si>
  <si>
    <t xml:space="preserve">      外国专家证工本费</t>
  </si>
  <si>
    <t xml:space="preserve">      出国培训备选人员外语考试教材工本费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</si>
  <si>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</si>
  <si>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</si>
  <si>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</si>
  <si>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保密证表包装材料费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</si>
  <si>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</si>
  <si>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</si>
  <si>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</si>
  <si>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</si>
  <si>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</si>
  <si>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</si>
  <si>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</si>
  <si>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</si>
  <si>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</si>
  <si>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工业产品生产许可证收费</t>
  </si>
  <si>
    <t xml:space="preserve">      计量收费</t>
  </si>
  <si>
    <t xml:space="preserve">      统一代码标识证书收费</t>
  </si>
  <si>
    <t xml:space="preserve">      出入境检验检疫收费</t>
  </si>
  <si>
    <t xml:space="preserve">      检疫处理等业务收费</t>
  </si>
  <si>
    <t xml:space="preserve">      实验室检验项目、鉴定收费</t>
  </si>
  <si>
    <t xml:space="preserve">      设备监理单位资格评审费</t>
  </si>
  <si>
    <t xml:space="preserve">      滞纳金</t>
  </si>
  <si>
    <t xml:space="preserve">      其他缴入国库的质检行政事业性收费</t>
  </si>
  <si>
    <t xml:space="preserve">    出版行政事业性收费收入</t>
  </si>
  <si>
    <t xml:space="preserve">      出版物条形码胶片费</t>
  </si>
  <si>
    <t xml:space="preserve">      印刷产品质量委托检验费</t>
  </si>
  <si>
    <t xml:space="preserve">      计算机软件著作权登记费</t>
  </si>
  <si>
    <t xml:space="preserve">      新闻出版岗位培训费</t>
  </si>
  <si>
    <t xml:space="preserve">      其他缴入国库的出版行政事业性收费</t>
  </si>
  <si>
    <t xml:space="preserve">    安全生产行政事业性收费收入</t>
  </si>
  <si>
    <t xml:space="preserve">      职业、矿山安全卫生检验费</t>
  </si>
  <si>
    <t xml:space="preserve">      其他缴入国库的安全生产行政事业性收费</t>
  </si>
  <si>
    <t xml:space="preserve">    档案行政事业性收费收入</t>
  </si>
  <si>
    <t xml:space="preserve">      档案收费</t>
  </si>
  <si>
    <t xml:space="preserve">      科学技术档案信息资源收费</t>
  </si>
  <si>
    <t xml:space="preserve">      其他缴入国库的档案行政事业性收费</t>
  </si>
  <si>
    <t xml:space="preserve">    港澳办行政事业性收费收入</t>
  </si>
  <si>
    <t xml:space="preserve">      往来香港澳门通行证工本费及签注费</t>
  </si>
  <si>
    <t xml:space="preserve">      派驻香港澳门身份证明工本费</t>
  </si>
  <si>
    <t xml:space="preserve">      其他缴入国库的港澳办行政事业性收费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</si>
  <si>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</si>
  <si>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</si>
  <si>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</si>
  <si>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清真食品认证费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</si>
  <si>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</si>
  <si>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</si>
  <si>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</si>
  <si>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</si>
  <si>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中直管理局行政事业性收费收入</t>
  </si>
  <si>
    <t xml:space="preserve">      工人培训考核费</t>
  </si>
  <si>
    <t xml:space="preserve">      机要交通文件（物件）传递费</t>
  </si>
  <si>
    <t xml:space="preserve">      培训费</t>
  </si>
  <si>
    <t xml:space="preserve">      住宿费</t>
  </si>
  <si>
    <t xml:space="preserve">      学费</t>
  </si>
  <si>
    <t xml:space="preserve">      其他缴入国库的中直管理局行政事业性收费</t>
  </si>
  <si>
    <t xml:space="preserve">    文化行政事业性收费收入</t>
  </si>
  <si>
    <t xml:space="preserve">      摄影师预备资格考试费</t>
  </si>
  <si>
    <t xml:space="preserve">      音像制品防伪标识费</t>
  </si>
  <si>
    <t xml:space="preserve">      其他缴入国库的文化行政事业性收费</t>
  </si>
  <si>
    <t xml:space="preserve">    教育行政事业性收费收入</t>
  </si>
  <si>
    <t xml:space="preserve">      中小学阅读图书评审费</t>
  </si>
  <si>
    <t xml:space="preserve">      公派出国留学人员报名费及评审费</t>
  </si>
  <si>
    <t xml:space="preserve">      学位与研究生教育评估费</t>
  </si>
  <si>
    <t xml:space="preserve">      教师资格证书工本费</t>
  </si>
  <si>
    <t xml:space="preserve">      学位证书工本费</t>
  </si>
  <si>
    <t xml:space="preserve">      教师资格考试费</t>
  </si>
  <si>
    <t xml:space="preserve">      普通话水平测试费</t>
  </si>
  <si>
    <t xml:space="preserve">      国家普通话水平等级证书工本费</t>
  </si>
  <si>
    <t xml:space="preserve">      其他缴入国库的教育行政事业性收费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</si>
  <si>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</si>
  <si>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</si>
  <si>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</si>
  <si>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运动员或运动团体注册费</t>
  </si>
  <si>
    <t xml:space="preserve">      俱乐部运动员转会手续费</t>
  </si>
  <si>
    <t xml:space="preserve">      段位考评认定费</t>
  </si>
  <si>
    <t xml:space="preserve">      比赛报名费</t>
  </si>
  <si>
    <t xml:space="preserve">      运动马匹注册费</t>
  </si>
  <si>
    <t xml:space="preserve">      其他缴入国库的体育行政事业性收费</t>
  </si>
  <si>
    <t xml:space="preserve">    发展与改革（物价）行政事业性收费收入</t>
  </si>
  <si>
    <t xml:space="preserve">      农业化学物质产品行政保护费</t>
  </si>
  <si>
    <t xml:space="preserve">      非刑事案件财物价格鉴定费</t>
  </si>
  <si>
    <t xml:space="preserve">      其他缴入国库的发展与改革（物价）行政事业性收费</t>
  </si>
  <si>
    <t xml:space="preserve">    统计行政事业性收费收入</t>
  </si>
  <si>
    <t xml:space="preserve">      统计专业职称资格考试费</t>
  </si>
  <si>
    <t xml:space="preserve">      其他缴入国库的统计行政事业性收费</t>
  </si>
  <si>
    <t xml:space="preserve">    国土资源行政事业性收费收入</t>
  </si>
  <si>
    <t xml:space="preserve">      石油（天然气）勘查、开采登记费</t>
  </si>
  <si>
    <t xml:space="preserve">      矿产资源勘查登记费</t>
  </si>
  <si>
    <t xml:space="preserve">      采矿登记收费</t>
  </si>
  <si>
    <t xml:space="preserve">      土地复垦费</t>
  </si>
  <si>
    <t xml:space="preserve">      土地闲置费</t>
  </si>
  <si>
    <t xml:space="preserve">      土地登记费</t>
  </si>
  <si>
    <t xml:space="preserve">      征(土)地管理费</t>
  </si>
  <si>
    <t xml:space="preserve">      耕地开垦费</t>
  </si>
  <si>
    <t xml:space="preserve">      地质成果资料费</t>
  </si>
  <si>
    <t xml:space="preserve">      土地评估师考试考务费</t>
  </si>
  <si>
    <t xml:space="preserve">      其他缴入国库的国土资源行政事业性收费</t>
  </si>
  <si>
    <t xml:space="preserve">    建设行政事业性收费收入</t>
  </si>
  <si>
    <t xml:space="preserve">      城市房屋拆迁管理费</t>
  </si>
  <si>
    <t xml:space="preserve">      房屋所有权登记费</t>
  </si>
  <si>
    <t xml:space="preserve">      城市房屋安全鉴定费</t>
  </si>
  <si>
    <t xml:space="preserve">      城市排水设施有偿使用费</t>
  </si>
  <si>
    <t xml:space="preserve">      工程定额测定费</t>
  </si>
  <si>
    <t xml:space="preserve">      城市道路占用挖掘费</t>
  </si>
  <si>
    <t xml:space="preserve">      白蚁防治费</t>
  </si>
  <si>
    <t xml:space="preserve">      建设工程质量监督费</t>
  </si>
  <si>
    <t xml:space="preserve">      人力资源开发中心收费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</si>
  <si>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</si>
  <si>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</si>
  <si>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</si>
  <si>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</si>
  <si>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</si>
  <si>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</si>
  <si>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</si>
  <si>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核安全技术审评费</t>
  </si>
  <si>
    <t xml:space="preserve">      化学品进口登记费</t>
  </si>
  <si>
    <t xml:space="preserve">      城市放射性废物送贮费</t>
  </si>
  <si>
    <t xml:space="preserve">      环境监测服务费</t>
  </si>
  <si>
    <t xml:space="preserve">      其他缴入国库的环保行政事业性收费</t>
  </si>
  <si>
    <t xml:space="preserve">    旅游行政事业性收费收入</t>
  </si>
  <si>
    <t xml:space="preserve">      入境签证费</t>
  </si>
  <si>
    <t xml:space="preserve">      星级标牌工本费</t>
  </si>
  <si>
    <t xml:space="preserve">      导游证IC卡工本费</t>
  </si>
  <si>
    <t xml:space="preserve">      导游人员资格考试费和等级考核费</t>
  </si>
  <si>
    <t xml:space="preserve">      工农业旅游示范点标牌工本费</t>
  </si>
  <si>
    <t xml:space="preserve">      A级旅游景区标牌工本费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</si>
  <si>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</si>
  <si>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</si>
  <si>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</si>
  <si>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</si>
  <si>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</si>
  <si>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</si>
  <si>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测绘产品质量监督检验费</t>
  </si>
  <si>
    <t xml:space="preserve">      测绘仪器检测收费</t>
  </si>
  <si>
    <t xml:space="preserve">      其他缴入国库的测绘行政事业性收费</t>
  </si>
  <si>
    <t xml:space="preserve">    烟草行政事业性收费收入</t>
  </si>
  <si>
    <t xml:space="preserve">      烟草制品及原辅材料检验费</t>
  </si>
  <si>
    <t xml:space="preserve">      其他缴入国库的烟草行政事业性收费</t>
  </si>
  <si>
    <t xml:space="preserve">    铁路行政事业性收费收入</t>
  </si>
  <si>
    <t xml:space="preserve">      铁路工程质量监督费</t>
  </si>
  <si>
    <t xml:space="preserve">      其他缴入国库的铁路行政事业性收费</t>
  </si>
  <si>
    <t xml:space="preserve">    民航行政事业性收费收入</t>
  </si>
  <si>
    <t xml:space="preserve">      民用航空器国籍登记费</t>
  </si>
  <si>
    <t xml:space="preserve">      民用航空器权利登记费</t>
  </si>
  <si>
    <t xml:space="preserve">      执照工本费</t>
  </si>
  <si>
    <t xml:space="preserve">      航空业务权补偿费</t>
  </si>
  <si>
    <t xml:space="preserve">      适航审查费</t>
  </si>
  <si>
    <t xml:space="preserve">      其他缴入国库的民航行政事业性收费</t>
  </si>
  <si>
    <t xml:space="preserve">    交通行政事业性收费收入</t>
  </si>
  <si>
    <t xml:space="preserve">      船舶电信业务岸台费</t>
  </si>
  <si>
    <t xml:space="preserve">      其他缴入国库的交通行政事业性收费</t>
  </si>
  <si>
    <t xml:space="preserve">    信息产业行政事业性收费收入</t>
  </si>
  <si>
    <t xml:space="preserve">      电子工程概预算人员培训费</t>
  </si>
  <si>
    <t xml:space="preserve">      卫星转发器信道费</t>
  </si>
  <si>
    <t xml:space="preserve">      无线电频率占用费</t>
  </si>
  <si>
    <t xml:space="preserve">      无线电设备检测费</t>
  </si>
  <si>
    <t xml:space="preserve">      电信网码号资源占用费</t>
  </si>
  <si>
    <t xml:space="preserve">      其他缴入国库的信息产业行政事业性收费</t>
  </si>
  <si>
    <t xml:space="preserve">    农业行政事业性收费收入</t>
  </si>
  <si>
    <t xml:space="preserve">      植物新品种保护权收费</t>
  </si>
  <si>
    <t xml:space="preserve">      国内植物检疫费</t>
  </si>
  <si>
    <t xml:space="preserve">      畜禽及畜禽产品防疫检疫费</t>
  </si>
  <si>
    <t xml:space="preserve">      水生野生动物资源保护费</t>
  </si>
  <si>
    <t xml:space="preserve">      农药登记费</t>
  </si>
  <si>
    <t xml:space="preserve">      新兽药审批费</t>
  </si>
  <si>
    <t xml:space="preserve">      进口兽药注册登记审批、发证收费</t>
  </si>
  <si>
    <t xml:space="preserve">     《进口兽药许可证》审批费</t>
  </si>
  <si>
    <t xml:space="preserve">      饲料添加剂登记注册费</t>
  </si>
  <si>
    <t xml:space="preserve">      生产审批费</t>
  </si>
  <si>
    <t xml:space="preserve">      已生产兽药品种注册登记费</t>
  </si>
  <si>
    <t xml:space="preserve">      农业转基因生物检测费</t>
  </si>
  <si>
    <t xml:space="preserve">      农机监理费</t>
  </si>
  <si>
    <t xml:space="preserve">      渔业资源增殖保护费</t>
  </si>
  <si>
    <t xml:space="preserve">      渔业船舶登记或变更登记费</t>
  </si>
  <si>
    <t xml:space="preserve">      海洋渔业船舶船员考试费</t>
  </si>
  <si>
    <t xml:space="preserve">      农业转基因生物安全评价费</t>
  </si>
  <si>
    <t xml:space="preserve">      农机产品测试检验费</t>
  </si>
  <si>
    <t xml:space="preserve">      其他缴入国库的农业行政事业性收费</t>
  </si>
  <si>
    <t xml:space="preserve">    林业行政事业性收费收入</t>
  </si>
  <si>
    <t xml:space="preserve">      野生动植物进出口管理费</t>
  </si>
  <si>
    <t xml:space="preserve">      森林植物检疫费</t>
  </si>
  <si>
    <t xml:space="preserve">      绿化费</t>
  </si>
  <si>
    <t xml:space="preserve">      陆生野生动物资源保护管理费</t>
  </si>
  <si>
    <t xml:space="preserve">      林权勘测费</t>
  </si>
  <si>
    <t xml:space="preserve">      其他缴入国库的林业行政事业性收费收入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</si>
  <si>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</si>
  <si>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</si>
  <si>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</si>
  <si>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取水许可证费</t>
  </si>
  <si>
    <t xml:space="preserve">      水土流失防治费</t>
  </si>
  <si>
    <t xml:space="preserve">      水土保持设施补偿费</t>
  </si>
  <si>
    <t xml:space="preserve">      水利建设工程质量监督费</t>
  </si>
  <si>
    <t xml:space="preserve">      长江河道砂石资源费</t>
  </si>
  <si>
    <t xml:space="preserve">      其他缴入国库的水利行政事业性收费</t>
  </si>
  <si>
    <t xml:space="preserve">    卫生行政事业性收费收入</t>
  </si>
  <si>
    <t xml:space="preserve">      护士注册费</t>
  </si>
  <si>
    <t xml:space="preserve">      执业医师注册费</t>
  </si>
  <si>
    <t xml:space="preserve">      消毒药械审批费</t>
  </si>
  <si>
    <t xml:space="preserve">      化妆品审批费</t>
  </si>
  <si>
    <t xml:space="preserve">      新资源食品申请审评费</t>
  </si>
  <si>
    <t xml:space="preserve">      卫生监测费</t>
  </si>
  <si>
    <t xml:space="preserve">      卫生质量检验费</t>
  </si>
  <si>
    <t xml:space="preserve">      预防性体检费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</si>
  <si>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</si>
  <si>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</si>
  <si>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</si>
  <si>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</si>
  <si>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其他缴入国库的卫生行政事业性收费</t>
  </si>
  <si>
    <t xml:space="preserve">    食品药品监督行政事业性收费收入</t>
  </si>
  <si>
    <t xml:space="preserve">      进口药品注册审批费</t>
  </si>
  <si>
    <t xml:space="preserve">      GMP认证费</t>
  </si>
  <si>
    <t xml:space="preserve">      GSP认证费</t>
  </si>
  <si>
    <t xml:space="preserve">      已生产药品登记费</t>
  </si>
  <si>
    <t xml:space="preserve">      药品行政保护费</t>
  </si>
  <si>
    <t xml:space="preserve">      生产药典、标准品种审批费</t>
  </si>
  <si>
    <t xml:space="preserve">      新药审批费</t>
  </si>
  <si>
    <t xml:space="preserve">      新药开发评审费</t>
  </si>
  <si>
    <t xml:space="preserve">      医疗器械生产准许证审查费</t>
  </si>
  <si>
    <t xml:space="preserve">      医疗器械产品注册费</t>
  </si>
  <si>
    <t xml:space="preserve">      新资源食品（保健品）申请审评费</t>
  </si>
  <si>
    <t xml:space="preserve">      许可证收费</t>
  </si>
  <si>
    <t xml:space="preserve">      中药品种保护费</t>
  </si>
  <si>
    <t xml:space="preserve">      登记费</t>
  </si>
  <si>
    <t xml:space="preserve">      其他缴入国库的食品药品监督行政事业性收费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</si>
  <si>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</si>
  <si>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</si>
  <si>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</si>
  <si>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社团登记费</t>
  </si>
  <si>
    <t xml:space="preserve">      民办非企业单位登记费</t>
  </si>
  <si>
    <t xml:space="preserve">      委托培养费</t>
  </si>
  <si>
    <t xml:space="preserve">      其他缴入国库的民政行政事业性收费</t>
  </si>
  <si>
    <t xml:space="preserve">    劳动保障行政事业性收费收入</t>
  </si>
  <si>
    <t xml:space="preserve">      职业技能鉴定费</t>
  </si>
  <si>
    <t xml:space="preserve">      其他缴入国库的劳动保障行政事业性收费</t>
  </si>
  <si>
    <t xml:space="preserve">    证监会行政事业性收费收入</t>
  </si>
  <si>
    <t xml:space="preserve">      证券市场监管费</t>
  </si>
  <si>
    <t xml:space="preserve">      期货市场监管费</t>
  </si>
  <si>
    <t xml:space="preserve">      证券、期货从业人员资格报名考试费</t>
  </si>
  <si>
    <t xml:space="preserve">      证券、期货从业人员资格证书工本费</t>
  </si>
  <si>
    <t xml:space="preserve">      股票发行审核费</t>
  </si>
  <si>
    <t xml:space="preserve">      公司债券发行审核费</t>
  </si>
  <si>
    <t xml:space="preserve">      其他缴入国库的证监会行政事业性收费</t>
  </si>
  <si>
    <t xml:space="preserve">    银监会行政事业性收费收入</t>
  </si>
  <si>
    <t xml:space="preserve">      机构监管费</t>
  </si>
  <si>
    <t xml:space="preserve">      业务监管费</t>
  </si>
  <si>
    <t xml:space="preserve">      其他缴入国库的银监会行政事业性收费</t>
  </si>
  <si>
    <t xml:space="preserve">    保监会行政事业性收费收入</t>
  </si>
  <si>
    <t xml:space="preserve">      保险业务监管费</t>
  </si>
  <si>
    <t xml:space="preserve">      其他缴入国库的保监会行政事业性收费</t>
  </si>
  <si>
    <t xml:space="preserve">    电力市场监管行政事业性收费收入</t>
  </si>
  <si>
    <t xml:space="preserve">      电力监管费</t>
  </si>
  <si>
    <t xml:space="preserve">      其他缴入国库的电力市场监管行政事业性收费</t>
  </si>
  <si>
    <t xml:space="preserve">    仲裁委行政事业性收费收入</t>
  </si>
  <si>
    <t xml:space="preserve">      其他缴入国库的仲裁委行政事业性收费</t>
  </si>
  <si>
    <t xml:space="preserve">    编办行政事业性收费收入</t>
  </si>
  <si>
    <t xml:space="preserve">      事业单位登记费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</si>
  <si>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</si>
  <si>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</si>
  <si>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</si>
  <si>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</si>
  <si>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资料工本费</t>
  </si>
  <si>
    <t xml:space="preserve">      其他缴入国库的监察行政事业性收费</t>
  </si>
  <si>
    <t xml:space="preserve">    外文局行政事业性收费收入</t>
  </si>
  <si>
    <t xml:space="preserve">      翻译专业资格（水平）考试考务费</t>
  </si>
  <si>
    <t xml:space="preserve">      其他缴入国库的外文局行政事业性收费</t>
  </si>
  <si>
    <t xml:space="preserve">    南水北调办行政事业性收费收入</t>
  </si>
  <si>
    <t xml:space="preserve">      南水北调工程建设质量监督费</t>
  </si>
  <si>
    <t xml:space="preserve">      其他缴入国库的南水北调办行政事业性收费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</si>
  <si>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</si>
  <si>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</si>
  <si>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</si>
  <si>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</si>
  <si>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</si>
  <si>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</si>
  <si>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</si>
  <si>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</si>
  <si>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</si>
  <si>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</si>
  <si>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</si>
  <si>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</si>
  <si>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</si>
  <si>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</si>
  <si>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</si>
  <si>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</si>
  <si>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</si>
  <si>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</si>
  <si>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</si>
  <si>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</si>
  <si>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</si>
  <si>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</si>
  <si>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</si>
  <si>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银行监督罚没收入</t>
  </si>
  <si>
    <t xml:space="preserve">      民航罚没收入</t>
  </si>
  <si>
    <t xml:space="preserve">      电监会罚没收入</t>
  </si>
  <si>
    <t xml:space="preserve">      其他一般罚没收入</t>
  </si>
  <si>
    <t xml:space="preserve">    缉私罚没收入</t>
  </si>
  <si>
    <t xml:space="preserve">      公安缉私罚没收入</t>
  </si>
  <si>
    <t xml:space="preserve">      工商缉私罚没收入</t>
  </si>
  <si>
    <t xml:space="preserve">      海关缉私罚没收入</t>
  </si>
  <si>
    <t xml:space="preserve">      边防武警缉私罚没收入</t>
  </si>
  <si>
    <t xml:space="preserve">      其他部门缉私罚没收入</t>
  </si>
  <si>
    <t xml:space="preserve">    缉毒罚没收入</t>
  </si>
  <si>
    <t xml:space="preserve">    罚没收入退库</t>
  </si>
  <si>
    <t xml:space="preserve">  国有资本经营收入</t>
  </si>
  <si>
    <t xml:space="preserve">    国有资本投资收益</t>
  </si>
  <si>
    <t xml:space="preserve">      农林牧渔业国有资本投资收益</t>
  </si>
  <si>
    <t xml:space="preserve">      采矿业国有资本投资收益</t>
  </si>
  <si>
    <t xml:space="preserve">      制造业国有资本投资收益</t>
  </si>
  <si>
    <t xml:space="preserve">      电力燃气及水的生产和供应业国有资本投资收益</t>
  </si>
  <si>
    <t xml:space="preserve">      建筑业国有资本投资收益</t>
  </si>
  <si>
    <t xml:space="preserve">      交通运输仓储和邮政业国有资本投资收益</t>
  </si>
  <si>
    <t xml:space="preserve">      信息传输计算机服务和软件业国有资本投资收益</t>
  </si>
  <si>
    <t xml:space="preserve">      批发与零售业国有资本投资收益</t>
  </si>
  <si>
    <t xml:space="preserve">      住宿和餐饮业国有资本投资收益</t>
  </si>
  <si>
    <t xml:space="preserve">      中国人民银行上缴收入</t>
  </si>
  <si>
    <t xml:space="preserve">      金融业国有资本投资收益</t>
  </si>
  <si>
    <t xml:space="preserve">      房地产业国有资本投资收益</t>
  </si>
  <si>
    <t xml:space="preserve">      文化体育和娱乐业国有资本投资收益</t>
  </si>
  <si>
    <t xml:space="preserve">      其他国有资本投资收益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</si>
  <si>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</si>
  <si>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</si>
  <si>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</si>
  <si>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外贸企业计划亏损补贴</t>
  </si>
  <si>
    <t xml:space="preserve">      其他国有企业计划亏损补贴</t>
  </si>
  <si>
    <t xml:space="preserve">    产权转让收入</t>
  </si>
  <si>
    <t xml:space="preserve">      国有股减持收入</t>
  </si>
  <si>
    <t xml:space="preserve">      电力改革预留资产变现收入</t>
  </si>
  <si>
    <t xml:space="preserve">      其他产权出售收入</t>
  </si>
  <si>
    <t xml:space="preserve">    国有资本经营收益退库</t>
  </si>
  <si>
    <t xml:space="preserve">  国有资源（资产）有偿使用收入</t>
  </si>
  <si>
    <t xml:space="preserve">    海域使用金收入</t>
  </si>
  <si>
    <t xml:space="preserve">      中央海域使用金收入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</si>
  <si>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</si>
  <si>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</si>
  <si>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</si>
  <si>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海上石油矿区使用费</t>
  </si>
  <si>
    <t xml:space="preserve">      中央合资合作企业场地使用费收入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</si>
  <si>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</si>
  <si>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</si>
  <si>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</si>
  <si>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特种矿产品出售收入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</si>
  <si>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</si>
  <si>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</si>
  <si>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</si>
  <si>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有价证券利息收入</t>
  </si>
  <si>
    <t xml:space="preserve">      其他利息收入</t>
  </si>
  <si>
    <t xml:space="preserve">    非经营性国有资产出租收入</t>
  </si>
  <si>
    <t xml:space="preserve">    出租车经营权有偿出让和转让收入</t>
  </si>
  <si>
    <t xml:space="preserve">    其他国有资源（资产）有偿使用收入</t>
  </si>
  <si>
    <t xml:space="preserve">  其他收入(款)</t>
  </si>
  <si>
    <t xml:space="preserve">    捐赠收入</t>
  </si>
  <si>
    <t xml:space="preserve">      国外捐赠收入</t>
  </si>
  <si>
    <t xml:space="preserve">      国内捐赠收入</t>
  </si>
  <si>
    <t xml:space="preserve">    动用国储棉、糖、油上交财政收入</t>
  </si>
  <si>
    <t xml:space="preserve">    动用国家储备粮油上交差价收入</t>
  </si>
  <si>
    <t xml:space="preserve">    免税商品特许经营费收入</t>
  </si>
  <si>
    <t xml:space="preserve">    基本建设收入</t>
  </si>
  <si>
    <t xml:space="preserve">    石油特别收益金专项收入</t>
  </si>
  <si>
    <t xml:space="preserve">    其他收入(项)</t>
  </si>
  <si>
    <t>单位：万元</t>
  </si>
  <si>
    <t>一般预算支出</t>
  </si>
  <si>
    <t>一般公共服务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</si>
  <si>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</si>
  <si>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</si>
  <si>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</si>
  <si>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</si>
  <si>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</si>
  <si>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</si>
  <si>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</si>
  <si>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代表培训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</si>
  <si>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</si>
  <si>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</si>
  <si>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</si>
  <si>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</si>
  <si>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</si>
  <si>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</si>
  <si>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</si>
  <si>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</si>
  <si>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</si>
  <si>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政府办公厅（室）及相关机构事务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</si>
  <si>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</si>
  <si>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</si>
  <si>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</si>
  <si>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</si>
  <si>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</si>
  <si>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</si>
  <si>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其他政府办公厅（室）及相关机构事务支出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</si>
  <si>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</si>
  <si>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</si>
  <si>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</si>
  <si>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</si>
  <si>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</si>
  <si>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</si>
  <si>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</si>
  <si>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</si>
  <si>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</si>
  <si>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</si>
  <si>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</si>
  <si>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</si>
  <si>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</si>
  <si>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</si>
  <si>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</si>
  <si>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预算编制业务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</si>
  <si>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</si>
  <si>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</si>
  <si>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</si>
  <si>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</si>
  <si>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</si>
  <si>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</si>
  <si>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</si>
  <si>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</si>
  <si>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</si>
  <si>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</si>
  <si>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</si>
  <si>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</si>
  <si>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</si>
  <si>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</si>
  <si>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</si>
  <si>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</si>
  <si>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</si>
  <si>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</si>
  <si>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</si>
  <si>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</si>
  <si>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</si>
  <si>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人事事务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</si>
  <si>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</si>
  <si>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</si>
  <si>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</si>
  <si>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</si>
  <si>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</si>
  <si>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公务员管理</t>
  </si>
  <si>
    <t xml:space="preserve">    其他人事事务支出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</si>
  <si>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</si>
  <si>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</si>
  <si>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</si>
  <si>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</si>
  <si>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</si>
  <si>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人口与计划生育事务</t>
  </si>
  <si>
    <t xml:space="preserve">    人口规划与发展战略研究</t>
  </si>
  <si>
    <t xml:space="preserve">    计划生育家庭奖励</t>
  </si>
  <si>
    <t xml:space="preserve">    人口和计划生育统计及抽样调查</t>
  </si>
  <si>
    <t xml:space="preserve">    人口和计划生育信息系统建设</t>
  </si>
  <si>
    <t xml:space="preserve">    计划生育、生殖健康促进工程</t>
  </si>
  <si>
    <t xml:space="preserve">    计划生育免费基本技术服务</t>
  </si>
  <si>
    <t xml:space="preserve">    人口出生性别比综合治理</t>
  </si>
  <si>
    <t xml:space="preserve">    人口和计划生育服务网络建设</t>
  </si>
  <si>
    <t xml:space="preserve">    计划生育避孕药具经费</t>
  </si>
  <si>
    <t xml:space="preserve">    人口和计划生育宣传教育经费</t>
  </si>
  <si>
    <t xml:space="preserve">    流动人口计划生育管理和服务</t>
  </si>
  <si>
    <t xml:space="preserve">    人口和计划生育目标责任制考核</t>
  </si>
  <si>
    <t xml:space="preserve">    其他人口与计划生育事务支出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</si>
  <si>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</si>
  <si>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</si>
  <si>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</si>
  <si>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</si>
  <si>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</si>
  <si>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</si>
  <si>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</si>
  <si>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</si>
  <si>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</si>
  <si>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</si>
  <si>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</si>
  <si>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</si>
  <si>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</si>
  <si>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</si>
  <si>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</si>
  <si>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</si>
  <si>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</si>
  <si>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</si>
  <si>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</si>
  <si>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</si>
  <si>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食品和药品监督管理事务</t>
  </si>
  <si>
    <t xml:space="preserve">    食品、药品及医疗器械检验</t>
  </si>
  <si>
    <t xml:space="preserve">    注册审评事务</t>
  </si>
  <si>
    <t xml:space="preserve">    标准事务</t>
  </si>
  <si>
    <t xml:space="preserve">    认证事务</t>
  </si>
  <si>
    <t xml:space="preserve">    食品药品评价</t>
  </si>
  <si>
    <t xml:space="preserve">    药品保护</t>
  </si>
  <si>
    <t xml:space="preserve">    执法办案</t>
  </si>
  <si>
    <t xml:space="preserve">    食品药品安全</t>
  </si>
  <si>
    <t xml:space="preserve">    其他食品和药品监督管理事务支出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</si>
  <si>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</si>
  <si>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</si>
  <si>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</si>
  <si>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</si>
  <si>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</si>
  <si>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</si>
  <si>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 </t>
  </si>
  <si>
    <t xml:space="preserve">    其他质量技术监督与检验检疫事务支出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</si>
  <si>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</si>
  <si>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</si>
  <si>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</si>
  <si>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</si>
  <si>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</si>
  <si>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</si>
  <si>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国土资源大调查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</si>
  <si>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</si>
  <si>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</si>
  <si>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</si>
  <si>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</si>
  <si>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</si>
  <si>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</si>
  <si>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</si>
  <si>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矿产资源补偿费支出</t>
  </si>
  <si>
    <t xml:space="preserve">    探矿权采矿权使用费和价款支出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</si>
  <si>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</si>
  <si>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</si>
  <si>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</si>
  <si>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</si>
  <si>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</si>
  <si>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</si>
  <si>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</si>
  <si>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</si>
  <si>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</si>
  <si>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</si>
  <si>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</si>
  <si>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</si>
  <si>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</si>
  <si>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</si>
  <si>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</si>
  <si>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</si>
  <si>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</si>
  <si>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</si>
  <si>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</si>
  <si>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</si>
  <si>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</si>
  <si>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地震台站、台网</t>
  </si>
  <si>
    <t xml:space="preserve">    地震流动观测</t>
  </si>
  <si>
    <t xml:space="preserve">    地震信息传输及管理</t>
  </si>
  <si>
    <t xml:space="preserve">    震情跟踪</t>
  </si>
  <si>
    <t xml:space="preserve">    地震预报预测</t>
  </si>
  <si>
    <t xml:space="preserve">    地震灾害预防</t>
  </si>
  <si>
    <t xml:space="preserve">    地震应急救援</t>
  </si>
  <si>
    <t xml:space="preserve">    地震技术应用与培训</t>
  </si>
  <si>
    <t xml:space="preserve">    地震事业机构 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</si>
  <si>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</si>
  <si>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</si>
  <si>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</si>
  <si>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气象技术研究应用与培训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</si>
  <si>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</si>
  <si>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</si>
  <si>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</si>
  <si>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</si>
  <si>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</si>
  <si>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气象台站建设与维护</t>
  </si>
  <si>
    <t xml:space="preserve">    气象卫星</t>
  </si>
  <si>
    <t xml:space="preserve">    气象法规与标准</t>
  </si>
  <si>
    <t xml:space="preserve">    其他气象事务支出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</si>
  <si>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</si>
  <si>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</si>
  <si>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</si>
  <si>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</si>
  <si>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</si>
  <si>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</si>
  <si>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</si>
  <si>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</si>
  <si>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</si>
  <si>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</si>
  <si>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</si>
  <si>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</si>
  <si>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</si>
  <si>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</si>
  <si>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共产党事务</t>
  </si>
  <si>
    <t xml:space="preserve">    专项业务</t>
  </si>
  <si>
    <t xml:space="preserve">    其他共产党事务支出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</si>
  <si>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</si>
  <si>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</si>
  <si>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</si>
  <si>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</si>
  <si>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</si>
  <si>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</si>
  <si>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国债事务</t>
  </si>
  <si>
    <t xml:space="preserve">    国内债务付息</t>
  </si>
  <si>
    <t xml:space="preserve">    国外债务付息</t>
  </si>
  <si>
    <t xml:space="preserve">    国内外债务发行</t>
  </si>
  <si>
    <t xml:space="preserve">    补充还贷准备金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</si>
  <si>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</si>
  <si>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</si>
  <si>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</si>
  <si>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</t>
  </si>
  <si>
    <t xml:space="preserve">  外交管理事务</t>
  </si>
  <si>
    <t xml:space="preserve">    其他外交管理事务支出</t>
  </si>
  <si>
    <t xml:space="preserve">  驻外机构</t>
  </si>
  <si>
    <t xml:space="preserve">    驻外使领馆（团、处）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</si>
  <si>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</si>
  <si>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</si>
  <si>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</si>
  <si>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</si>
  <si>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</si>
  <si>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</si>
  <si>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</si>
  <si>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</si>
  <si>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</si>
  <si>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</si>
  <si>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</si>
  <si>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</si>
  <si>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</si>
  <si>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</si>
  <si>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</si>
  <si>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出国活动</t>
  </si>
  <si>
    <t xml:space="preserve">    招待活动</t>
  </si>
  <si>
    <t xml:space="preserve">    在华国际会议</t>
  </si>
  <si>
    <t xml:space="preserve">    其他对外合作与交流支出</t>
  </si>
  <si>
    <t xml:space="preserve">  对外宣传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</si>
  <si>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</si>
  <si>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</si>
  <si>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</si>
  <si>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</si>
  <si>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</si>
  <si>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</t>
  </si>
  <si>
    <t>国防</t>
  </si>
  <si>
    <t>公共安全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</si>
  <si>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</si>
  <si>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</si>
  <si>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</si>
  <si>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</si>
  <si>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</si>
  <si>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</si>
  <si>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</si>
  <si>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</si>
  <si>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</si>
  <si>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</si>
  <si>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</si>
  <si>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</si>
  <si>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</si>
  <si>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</si>
  <si>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</si>
  <si>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</si>
  <si>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</si>
  <si>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</si>
  <si>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</si>
  <si>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</si>
  <si>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</si>
  <si>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</si>
  <si>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</si>
  <si>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</si>
  <si>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</si>
  <si>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</si>
  <si>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</si>
  <si>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</si>
  <si>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</si>
  <si>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</si>
  <si>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</si>
  <si>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</si>
  <si>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</si>
  <si>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</si>
  <si>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</si>
  <si>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</si>
  <si>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</si>
  <si>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</si>
  <si>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</si>
  <si>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</si>
  <si>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</si>
  <si>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</si>
  <si>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</si>
  <si>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</si>
  <si>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</si>
  <si>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</si>
  <si>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</si>
  <si>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</si>
  <si>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</si>
  <si>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</si>
  <si>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</si>
  <si>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</si>
  <si>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</si>
  <si>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</si>
  <si>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</si>
  <si>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</si>
  <si>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劳教</t>
  </si>
  <si>
    <t xml:space="preserve">    劳教人员生活</t>
  </si>
  <si>
    <t xml:space="preserve">    劳教人员教育</t>
  </si>
  <si>
    <t xml:space="preserve">    所政设施建设</t>
  </si>
  <si>
    <t xml:space="preserve">    其他劳教支出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</si>
  <si>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</si>
  <si>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</si>
  <si>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</si>
  <si>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</si>
  <si>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</si>
  <si>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</si>
  <si>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</si>
  <si>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</si>
  <si>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警服购置</t>
  </si>
  <si>
    <t xml:space="preserve">    其他缉私警察支出</t>
  </si>
  <si>
    <t xml:space="preserve">  其他公共安全支出</t>
  </si>
  <si>
    <t>教育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</si>
  <si>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</si>
  <si>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</si>
  <si>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</si>
  <si>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</si>
  <si>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</si>
  <si>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</si>
  <si>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</si>
  <si>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</si>
  <si>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</si>
  <si>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</si>
  <si>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</si>
  <si>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</si>
  <si>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</si>
  <si>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</si>
  <si>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</si>
  <si>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</si>
  <si>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</si>
  <si>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</si>
  <si>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</si>
  <si>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</si>
  <si>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</si>
  <si>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</si>
  <si>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</si>
  <si>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</si>
  <si>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</si>
  <si>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</si>
  <si>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</si>
  <si>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</si>
  <si>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</si>
  <si>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</si>
  <si>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</si>
  <si>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</si>
  <si>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</si>
  <si>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</si>
  <si>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教师进修及干部继续教育</t>
  </si>
  <si>
    <t xml:space="preserve">    教师进修</t>
  </si>
  <si>
    <t xml:space="preserve">    干部教育</t>
  </si>
  <si>
    <t xml:space="preserve">    其他教师进修及干部继续教育支出</t>
  </si>
  <si>
    <t xml:space="preserve">  教育附加及基金支出</t>
  </si>
  <si>
    <t xml:space="preserve">    教育费附加支出</t>
  </si>
  <si>
    <t xml:space="preserve">  其他教育支出</t>
  </si>
  <si>
    <t>科学技术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</si>
  <si>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</si>
  <si>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</si>
  <si>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</si>
  <si>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</si>
  <si>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</si>
  <si>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</si>
  <si>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</si>
  <si>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</si>
  <si>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</si>
  <si>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</si>
  <si>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</si>
  <si>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</si>
  <si>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</si>
  <si>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</si>
  <si>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</si>
  <si>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</si>
  <si>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</si>
  <si>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</si>
  <si>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</si>
  <si>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</si>
  <si>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</si>
  <si>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</si>
  <si>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</si>
  <si>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</si>
  <si>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</si>
  <si>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</si>
  <si>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</si>
  <si>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</si>
  <si>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</si>
  <si>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</si>
  <si>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</si>
  <si>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</si>
  <si>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</si>
  <si>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</si>
  <si>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</si>
  <si>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</si>
  <si>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</si>
  <si>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</si>
  <si>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</si>
  <si>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</si>
  <si>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其他科学技术支出</t>
  </si>
  <si>
    <t xml:space="preserve">    科技奖励</t>
  </si>
  <si>
    <t xml:space="preserve">    核应急</t>
  </si>
  <si>
    <t xml:space="preserve">    转制科研机构</t>
  </si>
  <si>
    <t xml:space="preserve">    其他科学技术用支出</t>
  </si>
  <si>
    <t>文化体育与传媒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</si>
  <si>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</si>
  <si>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</si>
  <si>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</si>
  <si>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</si>
  <si>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</si>
  <si>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</si>
  <si>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</si>
  <si>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</si>
  <si>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</si>
  <si>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</si>
  <si>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</si>
  <si>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</si>
  <si>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</si>
  <si>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</si>
  <si>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</si>
  <si>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</si>
  <si>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</si>
  <si>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</si>
  <si>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</si>
  <si>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</si>
  <si>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</si>
  <si>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</si>
  <si>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</si>
  <si>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</si>
  <si>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</si>
  <si>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</si>
  <si>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</si>
  <si>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</si>
  <si>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广播电视监控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</si>
  <si>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</si>
  <si>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</si>
  <si>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</si>
  <si>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</si>
  <si>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</si>
  <si>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</si>
  <si>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</si>
  <si>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</si>
  <si>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</si>
  <si>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</si>
  <si>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>社会保障和就业</t>
  </si>
  <si>
    <t xml:space="preserve">  社会保障和就业管理事务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</si>
  <si>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</si>
  <si>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</si>
  <si>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</si>
  <si>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</si>
  <si>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金保工程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</si>
  <si>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</si>
  <si>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</si>
  <si>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</si>
  <si>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其他社会保障和就业管理事务支出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</si>
  <si>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</si>
  <si>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</si>
  <si>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</si>
  <si>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</si>
  <si>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</si>
  <si>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</si>
  <si>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</si>
  <si>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</si>
  <si>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</si>
  <si>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</si>
  <si>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</si>
  <si>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</si>
  <si>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</si>
  <si>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</si>
  <si>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财政对其他社会保险基金的补助</t>
  </si>
  <si>
    <t xml:space="preserve">  补充全国社会保障基金</t>
  </si>
  <si>
    <t xml:space="preserve">    用国有股减持收入补充基金</t>
  </si>
  <si>
    <t xml:space="preserve">    用其他财政资金补充基金</t>
  </si>
  <si>
    <t xml:space="preserve">  行政事业单位离退休</t>
  </si>
  <si>
    <t xml:space="preserve">    行政单位离退休</t>
  </si>
  <si>
    <t xml:space="preserve">    事业单位离退休</t>
  </si>
  <si>
    <t xml:space="preserve">    离退休人员管理机构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</si>
  <si>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</si>
  <si>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</si>
  <si>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</si>
  <si>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</si>
  <si>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</si>
  <si>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</si>
  <si>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劳动力市场建设</t>
  </si>
  <si>
    <t xml:space="preserve">    职业培训补贴</t>
  </si>
  <si>
    <t xml:space="preserve">    职业介绍补贴</t>
  </si>
  <si>
    <t xml:space="preserve">    社会保险补贴</t>
  </si>
  <si>
    <t xml:space="preserve">    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</si>
  <si>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</si>
  <si>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</si>
  <si>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</si>
  <si>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特定政策补助支出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</si>
  <si>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</si>
  <si>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</si>
  <si>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</si>
  <si>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</si>
  <si>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</si>
  <si>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</t>
  </si>
  <si>
    <t xml:space="preserve">    义务兵优待</t>
  </si>
  <si>
    <t xml:space="preserve">    其他优抚支出</t>
  </si>
  <si>
    <t xml:space="preserve">  退役安置</t>
  </si>
  <si>
    <t xml:space="preserve">    退伍军人安置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</si>
  <si>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</si>
  <si>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</si>
  <si>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</si>
  <si>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</si>
  <si>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</si>
  <si>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老年人福利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</si>
  <si>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</si>
  <si>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</si>
  <si>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</si>
  <si>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</si>
  <si>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</si>
  <si>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</si>
  <si>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</si>
  <si>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</si>
  <si>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</si>
  <si>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城市居民最低生活保障</t>
  </si>
  <si>
    <t xml:space="preserve">  其他城镇社会救济</t>
  </si>
  <si>
    <t xml:space="preserve">    流浪乞讨人员救助</t>
  </si>
  <si>
    <t xml:space="preserve">    其他城镇社会救济支出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</si>
  <si>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</si>
  <si>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</si>
  <si>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</si>
  <si>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</si>
  <si>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</si>
  <si>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</si>
  <si>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</si>
  <si>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农村最低生活保障</t>
  </si>
  <si>
    <t xml:space="preserve">  其他农村社会救济</t>
  </si>
  <si>
    <t xml:space="preserve">    五保供养</t>
  </si>
  <si>
    <t xml:space="preserve">    其他农村社会救济支出</t>
  </si>
  <si>
    <t xml:space="preserve">  其他社会保障和就业支出</t>
  </si>
  <si>
    <t>医疗卫生</t>
  </si>
  <si>
    <t xml:space="preserve">  医疗卫生管理事务</t>
  </si>
  <si>
    <t xml:space="preserve">    其他医疗卫生管理事务支出</t>
  </si>
  <si>
    <t xml:space="preserve">  医疗服务</t>
  </si>
  <si>
    <t xml:space="preserve">    综合医院</t>
  </si>
  <si>
    <t xml:space="preserve">    中医医院</t>
  </si>
  <si>
    <t xml:space="preserve">    传染病医院</t>
  </si>
  <si>
    <t xml:space="preserve">    口腔医院</t>
  </si>
  <si>
    <t xml:space="preserve">    精神病医院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</si>
  <si>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</si>
  <si>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</si>
  <si>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</si>
  <si>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</si>
  <si>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其他医疗服务支出</t>
  </si>
  <si>
    <t xml:space="preserve">  社区卫生服务</t>
  </si>
  <si>
    <t xml:space="preserve">    社区公共卫生服务</t>
  </si>
  <si>
    <t xml:space="preserve">    社区卫生专项</t>
  </si>
  <si>
    <t xml:space="preserve">    其他社区卫生服务支出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</si>
  <si>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</si>
  <si>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</si>
  <si>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</si>
  <si>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</si>
  <si>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</si>
  <si>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城市医疗救助</t>
  </si>
  <si>
    <t xml:space="preserve">    新型农村合作医疗</t>
  </si>
  <si>
    <t xml:space="preserve">    农村医疗救助</t>
  </si>
  <si>
    <t xml:space="preserve">    城镇居民基本医疗保险</t>
  </si>
  <si>
    <t xml:space="preserve">    其他医疗保障支出</t>
  </si>
  <si>
    <t xml:space="preserve">  疾病预防控制</t>
  </si>
  <si>
    <t xml:space="preserve">    疾病预防控制机构</t>
  </si>
  <si>
    <t xml:space="preserve">    突发公共卫生事件应急处理</t>
  </si>
  <si>
    <t xml:space="preserve">    重大疾病预防控制</t>
  </si>
  <si>
    <t xml:space="preserve">    其他疾病预防控制专项</t>
  </si>
  <si>
    <t xml:space="preserve">    其他疾病预防控制支出</t>
  </si>
  <si>
    <t xml:space="preserve">  卫生监督</t>
  </si>
  <si>
    <t xml:space="preserve">    卫生监督机构</t>
  </si>
  <si>
    <t xml:space="preserve">    卫生监督专项</t>
  </si>
  <si>
    <t xml:space="preserve">    其他卫生监督支出</t>
  </si>
  <si>
    <t xml:space="preserve">  妇幼保健</t>
  </si>
  <si>
    <t xml:space="preserve">    妇幼保健机构</t>
  </si>
  <si>
    <t xml:space="preserve">    妇幼保健专项</t>
  </si>
  <si>
    <t xml:space="preserve">    其他妇幼保健支出</t>
  </si>
  <si>
    <t xml:space="preserve">  农村卫生</t>
  </si>
  <si>
    <t xml:space="preserve">    乡镇卫生院</t>
  </si>
  <si>
    <t xml:space="preserve">    农村卫生专项</t>
  </si>
  <si>
    <t xml:space="preserve">    其他农村卫生支出</t>
  </si>
  <si>
    <t xml:space="preserve">  中医药</t>
  </si>
  <si>
    <t xml:space="preserve">    中医（民族医）药专项</t>
  </si>
  <si>
    <t xml:space="preserve">    其他中医药支出</t>
  </si>
  <si>
    <t xml:space="preserve">  其他医疗卫生支出</t>
  </si>
  <si>
    <t>环境保护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</si>
  <si>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</si>
  <si>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</si>
  <si>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</si>
  <si>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</si>
  <si>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</si>
  <si>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</si>
  <si>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</si>
  <si>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环境监测与信息</t>
  </si>
  <si>
    <t xml:space="preserve">    环境执法监察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</si>
  <si>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</si>
  <si>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</si>
  <si>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</si>
  <si>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</si>
  <si>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</si>
  <si>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</si>
  <si>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</si>
  <si>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</si>
  <si>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</si>
  <si>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</si>
  <si>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</si>
  <si>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</si>
  <si>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</si>
  <si>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</si>
  <si>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</si>
  <si>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</si>
  <si>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</si>
  <si>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</si>
  <si>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</si>
  <si>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</si>
  <si>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</si>
  <si>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</si>
  <si>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职工分流安置</t>
  </si>
  <si>
    <t xml:space="preserve">    职工培训</t>
  </si>
  <si>
    <t xml:space="preserve">    天然林保护工程建设 </t>
  </si>
  <si>
    <t xml:space="preserve">    其他天然林保护支出</t>
  </si>
  <si>
    <t xml:space="preserve">  退耕还林</t>
  </si>
  <si>
    <t xml:space="preserve">    粮食折现挂账贴息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</si>
  <si>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</si>
  <si>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</si>
  <si>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</si>
  <si>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</si>
  <si>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</si>
  <si>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</si>
  <si>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京津风沙源禁牧舍饲粮食折现补助</t>
  </si>
  <si>
    <t xml:space="preserve">    京津风沙源治理禁牧舍饲粮食折现挂账贴息</t>
  </si>
  <si>
    <t xml:space="preserve">    京津风沙源治理禁牧舍饲粮食费用补贴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</si>
  <si>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</si>
  <si>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</si>
  <si>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</si>
  <si>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退牧还草粮食折现补贴</t>
  </si>
  <si>
    <t xml:space="preserve">    退牧还草粮食费用补贴</t>
  </si>
  <si>
    <t xml:space="preserve">    退牧还草粮食折现挂账贴息</t>
  </si>
  <si>
    <t xml:space="preserve">    其他退牧还草支出</t>
  </si>
  <si>
    <t xml:space="preserve">  已垦草原退耕还草</t>
  </si>
  <si>
    <t xml:space="preserve">  其他环境保护支出</t>
  </si>
  <si>
    <t>城乡社区事务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</si>
  <si>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</si>
  <si>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</si>
  <si>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</si>
  <si>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</si>
  <si>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</si>
  <si>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</si>
  <si>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</si>
  <si>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</si>
  <si>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</si>
  <si>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</t>
  </si>
  <si>
    <t xml:space="preserve">  城乡社区公共设施</t>
  </si>
  <si>
    <t xml:space="preserve">    沉陷区治理</t>
  </si>
  <si>
    <t xml:space="preserve">    棚户区改造</t>
  </si>
  <si>
    <t xml:space="preserve">    其他城乡社区公共设施支出</t>
  </si>
  <si>
    <t xml:space="preserve">  城乡社区住宅</t>
  </si>
  <si>
    <t xml:space="preserve">    公有住房建设和维修改造支出</t>
  </si>
  <si>
    <t xml:space="preserve">    廉租住房支出</t>
  </si>
  <si>
    <t xml:space="preserve">    其他城乡社区住宅支出</t>
  </si>
  <si>
    <t xml:space="preserve">  城乡社区环境卫生</t>
  </si>
  <si>
    <t xml:space="preserve">  建设市场管理与监督</t>
  </si>
  <si>
    <t xml:space="preserve">  其他城乡社区事务支出</t>
  </si>
  <si>
    <t>农林水事务</t>
  </si>
  <si>
    <t xml:space="preserve">  农业</t>
  </si>
  <si>
    <t xml:space="preserve">    农业事业机构</t>
  </si>
  <si>
    <t xml:space="preserve">    农垦</t>
  </si>
  <si>
    <t xml:space="preserve">    技术推广</t>
  </si>
  <si>
    <t xml:space="preserve">    技能培训</t>
  </si>
  <si>
    <t xml:space="preserve">    病虫害控制</t>
  </si>
  <si>
    <t xml:space="preserve">    农产品质量安全</t>
  </si>
  <si>
    <t xml:space="preserve">    执法监管</t>
  </si>
  <si>
    <t xml:space="preserve">    信息服务</t>
  </si>
  <si>
    <t xml:space="preserve">    农村及农业宣传</t>
  </si>
  <si>
    <t xml:space="preserve">    农业资金审计</t>
  </si>
  <si>
    <t xml:space="preserve">    对外交流与合作</t>
  </si>
  <si>
    <t xml:space="preserve">    耕地地力保护</t>
  </si>
  <si>
    <t xml:space="preserve">    草原草场保护</t>
  </si>
  <si>
    <t xml:space="preserve">    渔业及水域保护</t>
  </si>
  <si>
    <t xml:space="preserve">    农业资源调查和区划</t>
  </si>
  <si>
    <t xml:space="preserve">    灾害救助</t>
  </si>
  <si>
    <t xml:space="preserve">    稳定农民收入补贴</t>
  </si>
  <si>
    <t xml:space="preserve">    农业结构调整补贴</t>
  </si>
  <si>
    <t xml:space="preserve">    农业生产资料补贴</t>
  </si>
  <si>
    <t xml:space="preserve">    农业生产保险补贴</t>
  </si>
  <si>
    <t xml:space="preserve">    农民合作经济组织</t>
  </si>
  <si>
    <t xml:space="preserve">    农产品加工与促销</t>
  </si>
  <si>
    <t xml:space="preserve">    农村公益事业</t>
  </si>
  <si>
    <t xml:space="preserve">    垦区公共支出</t>
  </si>
  <si>
    <t xml:space="preserve">    垦区公益事业</t>
  </si>
  <si>
    <t xml:space="preserve">    农业国有资产维护</t>
  </si>
  <si>
    <t xml:space="preserve">    农业前期工作与政策研究</t>
  </si>
  <si>
    <t xml:space="preserve">    农民收入统计与负担监测</t>
  </si>
  <si>
    <t xml:space="preserve">    农业产业化</t>
  </si>
  <si>
    <t xml:space="preserve">    农业资源保护</t>
  </si>
  <si>
    <t xml:space="preserve">    草原资源监测</t>
  </si>
  <si>
    <t xml:space="preserve">    外来物种管理</t>
  </si>
  <si>
    <t xml:space="preserve">    农村能源综合建设</t>
  </si>
  <si>
    <t xml:space="preserve">    农村人畜饮水</t>
  </si>
  <si>
    <t xml:space="preserve">    村级组织支出补助</t>
  </si>
  <si>
    <t xml:space="preserve">    村级债务化解</t>
  </si>
  <si>
    <t xml:space="preserve">    农村道路建设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</si>
  <si>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</si>
  <si>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</si>
  <si>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</si>
  <si>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</si>
  <si>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</si>
  <si>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</si>
  <si>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</si>
  <si>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</si>
  <si>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</si>
  <si>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</si>
  <si>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</si>
  <si>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</si>
  <si>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森林防火</t>
  </si>
  <si>
    <t xml:space="preserve">    林业有害生物防治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</si>
  <si>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</si>
  <si>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</si>
  <si>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</si>
  <si>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</si>
  <si>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</si>
  <si>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</si>
  <si>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</si>
  <si>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</si>
  <si>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</si>
  <si>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</si>
  <si>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</si>
  <si>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</si>
  <si>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</si>
  <si>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</si>
  <si>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</si>
  <si>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</si>
  <si>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</si>
  <si>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</si>
  <si>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</si>
  <si>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</si>
  <si>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</si>
  <si>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</si>
  <si>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</si>
  <si>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</si>
  <si>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</si>
  <si>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小型农田水利</t>
  </si>
  <si>
    <t xml:space="preserve">    水利技术推广和培训</t>
  </si>
  <si>
    <t xml:space="preserve">    国际河流治理与管理</t>
  </si>
  <si>
    <t xml:space="preserve">    三峡建设管理事务</t>
  </si>
  <si>
    <t xml:space="preserve">    划转大中型水库移民后期扶持基金</t>
  </si>
  <si>
    <t xml:space="preserve">    水资源费支出</t>
  </si>
  <si>
    <t xml:space="preserve">    砂石资源费支出</t>
  </si>
  <si>
    <t xml:space="preserve">    水利建设移民支出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</si>
  <si>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</si>
  <si>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</si>
  <si>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</si>
  <si>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</si>
  <si>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</si>
  <si>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</si>
  <si>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南水北调技术推广和培训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</si>
  <si>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</si>
  <si>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</si>
  <si>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</si>
  <si>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</si>
  <si>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</si>
  <si>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</si>
  <si>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</si>
  <si>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</si>
  <si>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</si>
  <si>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</si>
  <si>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</si>
  <si>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</si>
  <si>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</si>
  <si>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</si>
  <si>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贷款贴息</t>
  </si>
  <si>
    <t xml:space="preserve">    其他农业综合开发支出</t>
  </si>
  <si>
    <t xml:space="preserve">  其他农林水事务支出</t>
  </si>
  <si>
    <t>交通运输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</si>
  <si>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</si>
  <si>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</si>
  <si>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</si>
  <si>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</si>
  <si>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</si>
  <si>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</si>
  <si>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</si>
  <si>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</si>
  <si>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</si>
  <si>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</si>
  <si>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公路客货运站（场）建设</t>
  </si>
  <si>
    <t xml:space="preserve">    公路和运输技术标准化建设</t>
  </si>
  <si>
    <t xml:space="preserve">    公路运输管理费支出</t>
  </si>
  <si>
    <t xml:space="preserve">    车辆购置税支出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</si>
  <si>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</si>
  <si>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</si>
  <si>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</si>
  <si>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</si>
  <si>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</si>
  <si>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</si>
  <si>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</si>
  <si>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</si>
  <si>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</si>
  <si>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</si>
  <si>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</si>
  <si>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内河航道养护费支出</t>
  </si>
  <si>
    <t xml:space="preserve">    水路运输管理费支出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</si>
  <si>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</si>
  <si>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</si>
  <si>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</si>
  <si>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</si>
  <si>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</si>
  <si>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</si>
  <si>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</si>
  <si>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</si>
  <si>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</si>
  <si>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</si>
  <si>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</si>
  <si>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</si>
  <si>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</si>
  <si>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民航政策性购机专项支出</t>
  </si>
  <si>
    <t xml:space="preserve">    其他民用航空运输支出</t>
  </si>
  <si>
    <t xml:space="preserve">  其他交通运输支出</t>
  </si>
  <si>
    <t xml:space="preserve">    公共交通运营补助</t>
  </si>
  <si>
    <t xml:space="preserve">    其他交通运输用支出</t>
  </si>
  <si>
    <t>工业商业金融等事务</t>
  </si>
  <si>
    <t xml:space="preserve">  采掘业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</si>
  <si>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</si>
  <si>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</si>
  <si>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</si>
  <si>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</si>
  <si>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</si>
  <si>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其他采掘业支出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</si>
  <si>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</si>
  <si>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</si>
  <si>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</si>
  <si>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</si>
  <si>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</si>
  <si>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</si>
  <si>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</si>
  <si>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</si>
  <si>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</si>
  <si>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</si>
  <si>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</si>
  <si>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</si>
  <si>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</si>
  <si>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</si>
  <si>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</si>
  <si>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电力</t>
  </si>
  <si>
    <t xml:space="preserve">    电力监管</t>
  </si>
  <si>
    <t xml:space="preserve">    电力稽查</t>
  </si>
  <si>
    <t xml:space="preserve">    争议调节</t>
  </si>
  <si>
    <t xml:space="preserve">    安全事故调查</t>
  </si>
  <si>
    <t xml:space="preserve">    电力市场建设</t>
  </si>
  <si>
    <t xml:space="preserve">    电力输送改革试点</t>
  </si>
  <si>
    <t xml:space="preserve">    信息系统建设</t>
  </si>
  <si>
    <t xml:space="preserve">    三峡库区移民专项支出</t>
  </si>
  <si>
    <t xml:space="preserve">    电力改革专项支出</t>
  </si>
  <si>
    <t xml:space="preserve">    其他电力支出</t>
  </si>
  <si>
    <t xml:space="preserve">  信息产业</t>
  </si>
  <si>
    <t xml:space="preserve">    邮政普遍服务与特殊服务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</si>
  <si>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</si>
  <si>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</si>
  <si>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</si>
  <si>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</si>
  <si>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信息产业战略研究与标准制定</t>
  </si>
  <si>
    <t xml:space="preserve">    信息产业支持</t>
  </si>
  <si>
    <t xml:space="preserve">    电子专项工程</t>
  </si>
  <si>
    <t xml:space="preserve">    行业监管</t>
  </si>
  <si>
    <t xml:space="preserve">    军工电子</t>
  </si>
  <si>
    <t xml:space="preserve">    技术基础研究</t>
  </si>
  <si>
    <t xml:space="preserve">    其他信息产业支出</t>
  </si>
  <si>
    <t xml:space="preserve">  旅游业</t>
  </si>
  <si>
    <t xml:space="preserve">    旅游宣传</t>
  </si>
  <si>
    <t xml:space="preserve">    旅游行业业务管理</t>
  </si>
  <si>
    <t xml:space="preserve">    其他旅游业支出</t>
  </si>
  <si>
    <t xml:space="preserve">  涉外发展</t>
  </si>
  <si>
    <t xml:space="preserve">    外经贸发展专项资金</t>
  </si>
  <si>
    <t xml:space="preserve">    外商投资环境建设补助资金</t>
  </si>
  <si>
    <t xml:space="preserve">    其他涉外发展支出</t>
  </si>
  <si>
    <t xml:space="preserve">  粮油事务</t>
  </si>
  <si>
    <t xml:space="preserve">    粮食专项审计</t>
  </si>
  <si>
    <t xml:space="preserve">    粮食信息统计</t>
  </si>
  <si>
    <t xml:space="preserve">    粮食专项业务活动</t>
  </si>
  <si>
    <t xml:space="preserve">    国家粮油差价补贴</t>
  </si>
  <si>
    <t xml:space="preserve">    储备粮油利息费用补贴</t>
  </si>
  <si>
    <t xml:space="preserve">    储备粮油差价补贴</t>
  </si>
  <si>
    <t xml:space="preserve">    储备粮食移库费用补贴</t>
  </si>
  <si>
    <t xml:space="preserve">    储备粮（油）库建设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</si>
  <si>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</si>
  <si>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</si>
  <si>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</si>
  <si>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</si>
  <si>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粮食综合直补</t>
  </si>
  <si>
    <t xml:space="preserve">    最低收购价政策支出</t>
  </si>
  <si>
    <t xml:space="preserve">    其他粮油事务支出</t>
  </si>
  <si>
    <t xml:space="preserve">  商业流通事务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</si>
  <si>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</si>
  <si>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</si>
  <si>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</si>
  <si>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</si>
  <si>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</si>
  <si>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</si>
  <si>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</si>
  <si>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处理商业物资挂账补贴</t>
  </si>
  <si>
    <t xml:space="preserve">    处理供销社挂账利息补贴</t>
  </si>
  <si>
    <t xml:space="preserve">    消化供销社挂账本金补贴</t>
  </si>
  <si>
    <t xml:space="preserve">    棉花专项补贴</t>
  </si>
  <si>
    <t xml:space="preserve">    农业生产资料专项补贴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</si>
  <si>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</si>
  <si>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</si>
  <si>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</si>
  <si>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医药储备</t>
  </si>
  <si>
    <t xml:space="preserve">    石油储备</t>
  </si>
  <si>
    <t xml:space="preserve">    国家留成油串换国家储备油支出</t>
  </si>
  <si>
    <t xml:space="preserve">    其他商业流通事务支出</t>
  </si>
  <si>
    <t xml:space="preserve">  物资储备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</si>
  <si>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</si>
  <si>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</si>
  <si>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</si>
  <si>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</si>
  <si>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物资收储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</si>
  <si>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</si>
  <si>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</si>
  <si>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</si>
  <si>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</si>
  <si>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其他物资储备支出</t>
  </si>
  <si>
    <t xml:space="preserve">  金融业</t>
  </si>
  <si>
    <t xml:space="preserve">    货币发行</t>
  </si>
  <si>
    <t xml:space="preserve">    金融服务</t>
  </si>
  <si>
    <t xml:space="preserve">    安全防卫</t>
  </si>
  <si>
    <t xml:space="preserve">    反洗钱及反假币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</si>
  <si>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</si>
  <si>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</si>
  <si>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</si>
  <si>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</si>
  <si>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中央银行亏损补贴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</si>
  <si>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</si>
  <si>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</si>
  <si>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</si>
  <si>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</si>
  <si>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其他金融业支出</t>
  </si>
  <si>
    <t xml:space="preserve">  烟草事务</t>
  </si>
  <si>
    <t xml:space="preserve">    烟草行业发展资金支出</t>
  </si>
  <si>
    <t xml:space="preserve">    烟草税改亏损补贴</t>
  </si>
  <si>
    <t xml:space="preserve">    烟草打假</t>
  </si>
  <si>
    <t xml:space="preserve">    其他烟草事务支出</t>
  </si>
  <si>
    <t xml:space="preserve">  安全生产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</si>
  <si>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</si>
  <si>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</si>
  <si>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</si>
  <si>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</si>
  <si>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</si>
  <si>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</si>
  <si>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</si>
  <si>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</si>
  <si>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</si>
  <si>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中小企业事务</t>
  </si>
  <si>
    <t xml:space="preserve">    科技型中小企业技术创新基金</t>
  </si>
  <si>
    <t xml:space="preserve">    中小企业发展专项</t>
  </si>
  <si>
    <t xml:space="preserve">    其他中小企业事务支出</t>
  </si>
  <si>
    <t xml:space="preserve">  可再生能源</t>
  </si>
  <si>
    <t xml:space="preserve">  能源节约利用</t>
  </si>
  <si>
    <t xml:space="preserve">  石油价格改革财政补贴</t>
  </si>
  <si>
    <t xml:space="preserve">    渔业</t>
  </si>
  <si>
    <t xml:space="preserve">    林业</t>
  </si>
  <si>
    <t xml:space="preserve">    城市公交</t>
  </si>
  <si>
    <t xml:space="preserve">    农村道路客运</t>
  </si>
  <si>
    <t xml:space="preserve">    出租车</t>
  </si>
  <si>
    <t xml:space="preserve">  其他工业商业金融等事务支出(款)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</si>
  <si>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</si>
  <si>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</si>
  <si>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</si>
  <si>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</si>
  <si>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清洁生产专项支出</t>
  </si>
  <si>
    <t xml:space="preserve">    其他工业商业金融等事务用支出(项)</t>
  </si>
  <si>
    <t>其他支出(类)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</si>
  <si>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</si>
  <si>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</si>
  <si>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</si>
  <si>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</si>
  <si>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预留调资支出</t>
  </si>
  <si>
    <t xml:space="preserve">  其他支出(款)</t>
  </si>
  <si>
    <t xml:space="preserve">    其中：城市维护费</t>
  </si>
  <si>
    <t>政府性基金收入</t>
  </si>
  <si>
    <t>政府性基金支出</t>
  </si>
  <si>
    <t>三峡工程建设基金收入</t>
  </si>
  <si>
    <t>农网还贷资金收入</t>
  </si>
  <si>
    <t xml:space="preserve">  中央农网还贷资金收入</t>
  </si>
  <si>
    <t xml:space="preserve">    地方教育附加支出</t>
  </si>
  <si>
    <t xml:space="preserve">  地方农网还贷资金收入</t>
  </si>
  <si>
    <t xml:space="preserve">    地方教育基金支出</t>
  </si>
  <si>
    <t>能源建设基金收入</t>
  </si>
  <si>
    <t xml:space="preserve">  煤炭可持续发展基金收入</t>
  </si>
  <si>
    <t xml:space="preserve">  其他文化体育与传媒支出</t>
  </si>
  <si>
    <t xml:space="preserve">  电源基地建设基金收入</t>
  </si>
  <si>
    <t xml:space="preserve">    文化事业建设费支出</t>
  </si>
  <si>
    <t>库区建设基金收入</t>
  </si>
  <si>
    <t xml:space="preserve">    国家电影发展专项支出</t>
  </si>
  <si>
    <t>煤代油基金收入</t>
  </si>
  <si>
    <t>铁路建设基金收入</t>
  </si>
  <si>
    <t>铁路建设附加费收入</t>
  </si>
  <si>
    <t xml:space="preserve">    残疾人就业保障金支出</t>
  </si>
  <si>
    <t>民航基础设施建设基金收入</t>
  </si>
  <si>
    <t>民航机场管理建设费收入</t>
  </si>
  <si>
    <t xml:space="preserve">  政府住房基金支出</t>
  </si>
  <si>
    <t>养路费收入</t>
  </si>
  <si>
    <t xml:space="preserve">    管理费用支出</t>
  </si>
  <si>
    <t>公路客货运附加费收入</t>
  </si>
  <si>
    <t xml:space="preserve">  客运站场建设费</t>
  </si>
  <si>
    <t xml:space="preserve">    其他政府住房基金支出</t>
  </si>
  <si>
    <t xml:space="preserve">  公路客运设施建设专用基金</t>
  </si>
  <si>
    <t xml:space="preserve">  国有土地使用权出让金支出</t>
  </si>
  <si>
    <t xml:space="preserve">  公路货运发展建设基金</t>
  </si>
  <si>
    <t xml:space="preserve">    征地和拆迁补偿支出</t>
  </si>
  <si>
    <t xml:space="preserve">  客货运输设施建设基金</t>
  </si>
  <si>
    <t xml:space="preserve">    土地开发支出</t>
  </si>
  <si>
    <t xml:space="preserve">  客票附加费</t>
  </si>
  <si>
    <t xml:space="preserve">    城市建设支出</t>
  </si>
  <si>
    <t xml:space="preserve">  货物附加费</t>
  </si>
  <si>
    <t xml:space="preserve">    农村基础设施建设支出</t>
  </si>
  <si>
    <t xml:space="preserve">  公路客运附加费</t>
  </si>
  <si>
    <t xml:space="preserve">    补助被征地农民支出</t>
  </si>
  <si>
    <t xml:space="preserve">  公路货运附加费</t>
  </si>
  <si>
    <t xml:space="preserve">    土地出让业务支出</t>
  </si>
  <si>
    <t xml:space="preserve">  客运车辆公路基础设施建设费</t>
  </si>
  <si>
    <t xml:space="preserve">  货运车辆公路基础设施建设费</t>
  </si>
  <si>
    <t xml:space="preserve">    其他土地使用权出让金支出</t>
  </si>
  <si>
    <t>燃油附加费收入</t>
  </si>
  <si>
    <t xml:space="preserve">  新增建设用地土地有偿使用费支出</t>
  </si>
  <si>
    <t>水运客货运附加费</t>
  </si>
  <si>
    <t xml:space="preserve">    耕地开发专项支出</t>
  </si>
  <si>
    <t xml:space="preserve">转让政府还贷道路收费权收入  </t>
  </si>
  <si>
    <t xml:space="preserve">    基本农田建设和保护支出</t>
  </si>
  <si>
    <t xml:space="preserve">  转让政府还贷公路收费权收入  </t>
  </si>
  <si>
    <t xml:space="preserve">    土地整理支出</t>
  </si>
  <si>
    <t xml:space="preserve">  转让政府还贷城市道路收费权收入  </t>
  </si>
  <si>
    <t xml:space="preserve">  城市公用事业附加支出</t>
  </si>
  <si>
    <t>港口建设费收入</t>
  </si>
  <si>
    <t xml:space="preserve">  国有土地收益基金支出</t>
  </si>
  <si>
    <t>下放港口以港养港收入</t>
  </si>
  <si>
    <t>散装水泥专项资金收入</t>
  </si>
  <si>
    <t>新型墙体材料专项基金收入</t>
  </si>
  <si>
    <t>中央对外贸易发展基金收入</t>
  </si>
  <si>
    <t xml:space="preserve">  农业土地开发资金支出</t>
  </si>
  <si>
    <t>旅游发展基金收入</t>
  </si>
  <si>
    <t>援外合资合作项目基金收入</t>
  </si>
  <si>
    <t xml:space="preserve">对外承包工程保函风险专项资金收入  </t>
  </si>
  <si>
    <t xml:space="preserve">    农业发展基金支出</t>
  </si>
  <si>
    <t>国家茧丝绸发展风险基金收入</t>
  </si>
  <si>
    <t xml:space="preserve">    新菜地开发建设基金支出</t>
  </si>
  <si>
    <t>烟草商业税后利润收入</t>
  </si>
  <si>
    <t>文化事业建设费收入</t>
  </si>
  <si>
    <t xml:space="preserve">    林业基金支出</t>
  </si>
  <si>
    <t xml:space="preserve">  中央所属企事业单位文化事业建设费收入</t>
  </si>
  <si>
    <t xml:space="preserve">    育林基金支出</t>
  </si>
  <si>
    <t xml:space="preserve">  地方所属企事业单位文化事业建设费收入</t>
  </si>
  <si>
    <t xml:space="preserve">    森林植被恢复费支出</t>
  </si>
  <si>
    <t xml:space="preserve">  中央和地方所属企事业单位文化事业建设费收入</t>
  </si>
  <si>
    <t>地方教育附加收入</t>
  </si>
  <si>
    <t xml:space="preserve">    灌溉水源灌排工程补偿费支出</t>
  </si>
  <si>
    <t>地方教育基金收入</t>
  </si>
  <si>
    <t xml:space="preserve">    库区建设基金支出</t>
  </si>
  <si>
    <t>国家电影事业发展专项资金收入</t>
  </si>
  <si>
    <t xml:space="preserve">    三峡库区非农业户口移民扶助基金支出</t>
  </si>
  <si>
    <t>农业发展基金收入</t>
  </si>
  <si>
    <t xml:space="preserve">    中央水利建设基金支出</t>
  </si>
  <si>
    <t>新菜地开发建设基金收入</t>
  </si>
  <si>
    <t xml:space="preserve">    地方水利建设基金支出</t>
  </si>
  <si>
    <t>新增建设用地土地有偿使用费收入</t>
  </si>
  <si>
    <t xml:space="preserve">    水资源补偿费支出</t>
  </si>
  <si>
    <t xml:space="preserve">  中央新增建设用地土地有偿使用费收入</t>
  </si>
  <si>
    <t xml:space="preserve">    大中型水库移民后期扶持基金支出</t>
  </si>
  <si>
    <t xml:space="preserve">  地方新增建设用地土地有偿使用费收入</t>
  </si>
  <si>
    <t xml:space="preserve">    大中型水库库区基金支出</t>
  </si>
  <si>
    <t>林业基金收入</t>
  </si>
  <si>
    <t xml:space="preserve">    三峡水库库区基金支出</t>
  </si>
  <si>
    <t>育林基金收入</t>
  </si>
  <si>
    <t>森林植被恢复费</t>
  </si>
  <si>
    <t xml:space="preserve">    南水北调工程基金支出</t>
  </si>
  <si>
    <t>中央水利建设基金收入</t>
  </si>
  <si>
    <t xml:space="preserve">  中央水利建设基金划转收入</t>
  </si>
  <si>
    <t xml:space="preserve">  中央其他水利建设基金收入</t>
  </si>
  <si>
    <t xml:space="preserve">    养路费支出</t>
  </si>
  <si>
    <t>地方水利建设基金收入</t>
  </si>
  <si>
    <t xml:space="preserve">    公路客货运附加费支出</t>
  </si>
  <si>
    <t xml:space="preserve">  地方水利建设基金划转收入</t>
  </si>
  <si>
    <t xml:space="preserve">    燃油附加费支出</t>
  </si>
  <si>
    <t xml:space="preserve">  地方其他水利建设基金收入</t>
  </si>
  <si>
    <t xml:space="preserve">    转让政府还贷道路收费权支出</t>
  </si>
  <si>
    <t>南水北调工程基金收入</t>
  </si>
  <si>
    <t xml:space="preserve">    港口建设费支出</t>
  </si>
  <si>
    <t>灌溉水源灌排工程补偿费收入</t>
  </si>
  <si>
    <t xml:space="preserve">    水运客货运附加费支出</t>
  </si>
  <si>
    <t>水资源补偿费收入</t>
  </si>
  <si>
    <t xml:space="preserve">    下放港口以港养港支出</t>
  </si>
  <si>
    <t>残疾人就业保障金收入</t>
  </si>
  <si>
    <t>政府住房基金收入</t>
  </si>
  <si>
    <t xml:space="preserve">    铁路建设基金支出</t>
  </si>
  <si>
    <t xml:space="preserve">  上缴管理费用</t>
  </si>
  <si>
    <t xml:space="preserve">    铁路建设附加费支出</t>
  </si>
  <si>
    <t xml:space="preserve">  计提廉租住房资金</t>
  </si>
  <si>
    <t xml:space="preserve">  其他政府住房基金收入</t>
  </si>
  <si>
    <t xml:space="preserve">    民航基础设施建设基金支出</t>
  </si>
  <si>
    <t>城市公用事业附加收入</t>
  </si>
  <si>
    <t xml:space="preserve">    民航机场管理建设费支出</t>
  </si>
  <si>
    <t>国有土地使用权出让金收入</t>
  </si>
  <si>
    <t xml:space="preserve">  土地出让总价款</t>
  </si>
  <si>
    <t xml:space="preserve">  补缴的土地价款</t>
  </si>
  <si>
    <t xml:space="preserve">    散装水泥专项资金支出</t>
  </si>
  <si>
    <t xml:space="preserve">  划拨土地收入</t>
  </si>
  <si>
    <t xml:space="preserve">  其他土地出让金收入</t>
  </si>
  <si>
    <t xml:space="preserve">    新型墙体材料专项基金支出</t>
  </si>
  <si>
    <t>国有土地收益基金收入</t>
  </si>
  <si>
    <t>农业土地开发资金收入</t>
  </si>
  <si>
    <t xml:space="preserve">    三峡工程建设基金支出</t>
  </si>
  <si>
    <t>大中型水库移民后期扶持基金收入</t>
  </si>
  <si>
    <t xml:space="preserve">    中央农网还贷资金支出</t>
  </si>
  <si>
    <t>大中型水库库区基金收入</t>
  </si>
  <si>
    <t xml:space="preserve">    地方农网还贷资金支出</t>
  </si>
  <si>
    <t>三峡库区非农业户口移民扶助基金收入</t>
  </si>
  <si>
    <t xml:space="preserve">    煤炭可持续发展基金支出</t>
  </si>
  <si>
    <t>三峡水库库区基金收入</t>
  </si>
  <si>
    <t xml:space="preserve">    电源基地建设基金支出</t>
  </si>
  <si>
    <t>中央财政外汇经营基金收入</t>
  </si>
  <si>
    <t>中央财政外汇经营基金财务收入</t>
  </si>
  <si>
    <t>其他政府性基金收入</t>
  </si>
  <si>
    <t xml:space="preserve">     旅游发展基金支出</t>
  </si>
  <si>
    <t xml:space="preserve">    中央对外贸易发展基金支出</t>
  </si>
  <si>
    <t xml:space="preserve">    国家茧丝绸发展风险基金支出</t>
  </si>
  <si>
    <t xml:space="preserve">    对外承包工程保函风险专项资金支出</t>
  </si>
  <si>
    <t xml:space="preserve">    援外合资合作项目基金支出</t>
  </si>
  <si>
    <t xml:space="preserve">    中央财政外汇经营基金支出</t>
  </si>
  <si>
    <t xml:space="preserve">    中央财政外汇经营基金财务支出</t>
  </si>
  <si>
    <t xml:space="preserve">    烟草商业税后利润支出</t>
  </si>
  <si>
    <t xml:space="preserve">  其他工业商业金融等事务支出</t>
  </si>
  <si>
    <t xml:space="preserve">    煤代油基金支出</t>
  </si>
  <si>
    <t>其他支出</t>
  </si>
  <si>
    <t xml:space="preserve">  其他政府性基金支出</t>
  </si>
  <si>
    <t>2007年度市本级一般预算收支决算表</t>
    <phoneticPr fontId="2" type="noConversion"/>
  </si>
  <si>
    <t>2007年度佛山市一般预算收支决算表</t>
    <phoneticPr fontId="2" type="noConversion"/>
  </si>
  <si>
    <t>2007年度市本级政府性基金收支决算表</t>
    <phoneticPr fontId="2" type="noConversion"/>
  </si>
  <si>
    <t>2007年度佛山市政府性基金收支决算表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</si>
</sst>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  <bgColor indexed="72"/>
      </patternFill>
    </fill>
    <fill>
      <patternFill patternType="solid">
        <fgColor indexed="4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3" borderId="2" xfId="0" applyNumberFormat="1" applyFont="1" applyFill="1" applyBorder="1" applyAlignment="1" applyProtection="1">
      <alignment horizontal="center" vertical="center"/>
    </xf>
    <xf numFmtId="3" fontId="4" fillId="3" borderId="3" xfId="0" applyNumberFormat="1" applyFont="1" applyFill="1" applyBorder="1" applyAlignment="1" applyProtection="1">
      <alignment horizontal="center" vertical="center"/>
    </xf>
    <xf numFmtId="3" fontId="3" fillId="4" borderId="4" xfId="0" applyNumberFormat="1" applyFont="1" applyFill="1" applyBorder="1" applyAlignment="1" applyProtection="1">
      <alignment horizontal="right" vertical="center"/>
    </xf>
    <xf numFmtId="3" fontId="4" fillId="3" borderId="3" xfId="0" applyNumberFormat="1" applyFont="1" applyFill="1" applyBorder="1" applyAlignment="1" applyProtection="1">
      <alignment horizontal="left" vertical="center"/>
    </xf>
    <xf numFmtId="3" fontId="3" fillId="4" borderId="5" xfId="0" applyNumberFormat="1" applyFont="1" applyFill="1" applyBorder="1" applyAlignment="1" applyProtection="1">
      <alignment horizontal="right" vertical="center"/>
    </xf>
    <xf numFmtId="3" fontId="3" fillId="3" borderId="3" xfId="0" applyNumberFormat="1" applyFont="1" applyFill="1" applyBorder="1" applyAlignment="1" applyProtection="1">
      <alignment horizontal="left" vertical="center"/>
    </xf>
    <xf numFmtId="3" fontId="3" fillId="5" borderId="4" xfId="0" applyNumberFormat="1" applyFont="1" applyFill="1" applyBorder="1" applyAlignment="1" applyProtection="1">
      <alignment horizontal="right" vertical="center"/>
    </xf>
    <xf numFmtId="3" fontId="4" fillId="3" borderId="6" xfId="0" applyNumberFormat="1" applyFont="1" applyFill="1" applyBorder="1" applyAlignment="1" applyProtection="1">
      <alignment horizontal="left" vertical="center"/>
    </xf>
    <xf numFmtId="3" fontId="4" fillId="3" borderId="7" xfId="0" applyNumberFormat="1" applyFont="1" applyFill="1" applyBorder="1" applyAlignment="1" applyProtection="1">
      <alignment horizontal="left" vertical="center"/>
    </xf>
    <xf numFmtId="3" fontId="4" fillId="3" borderId="8" xfId="0" applyNumberFormat="1" applyFont="1" applyFill="1" applyBorder="1" applyAlignment="1" applyProtection="1">
      <alignment horizontal="left" vertical="center"/>
    </xf>
    <xf numFmtId="3" fontId="3" fillId="3" borderId="7" xfId="0" applyNumberFormat="1" applyFont="1" applyFill="1" applyBorder="1" applyAlignment="1" applyProtection="1">
      <alignment horizontal="left" vertical="center"/>
    </xf>
    <xf numFmtId="3" fontId="3" fillId="3" borderId="6" xfId="0" applyNumberFormat="1" applyFont="1" applyFill="1" applyBorder="1" applyAlignment="1" applyProtection="1">
      <alignment horizontal="left" vertical="center"/>
    </xf>
    <xf numFmtId="3" fontId="3" fillId="5" borderId="9" xfId="0" applyNumberFormat="1" applyFont="1" applyFill="1" applyBorder="1" applyAlignment="1" applyProtection="1">
      <alignment horizontal="right" vertical="center"/>
    </xf>
    <xf numFmtId="3" fontId="3" fillId="5" borderId="5" xfId="0" applyNumberFormat="1" applyFont="1" applyFill="1" applyBorder="1" applyAlignment="1" applyProtection="1">
      <alignment horizontal="right" vertical="center"/>
    </xf>
    <xf numFmtId="0" fontId="0" fillId="3" borderId="0" xfId="0" applyFill="1"/>
    <xf numFmtId="0" fontId="4" fillId="3" borderId="3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lef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0" fontId="3" fillId="3" borderId="3" xfId="0" applyNumberFormat="1" applyFont="1" applyFill="1" applyBorder="1" applyAlignment="1" applyProtection="1">
      <alignment horizontal="left" vertical="center"/>
    </xf>
    <xf numFmtId="0" fontId="3" fillId="3" borderId="6" xfId="0" applyNumberFormat="1" applyFont="1" applyFill="1" applyBorder="1" applyAlignment="1" applyProtection="1">
      <alignment horizontal="left" vertical="center"/>
    </xf>
    <xf numFmtId="0" fontId="3" fillId="3" borderId="7" xfId="0" applyNumberFormat="1" applyFont="1" applyFill="1" applyBorder="1" applyAlignment="1" applyProtection="1">
      <alignment horizontal="left" vertical="center"/>
    </xf>
    <xf numFmtId="0" fontId="4" fillId="3" borderId="3" xfId="0" applyNumberFormat="1" applyFont="1" applyFill="1" applyBorder="1" applyAlignment="1" applyProtection="1">
      <alignment vertical="center"/>
    </xf>
    <xf numFmtId="0" fontId="4" fillId="3" borderId="6" xfId="0" applyNumberFormat="1" applyFon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right" vertical="center"/>
    </xf>
    <xf numFmtId="0" fontId="3" fillId="3" borderId="3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0" fillId="3" borderId="6" xfId="0" applyFill="1" applyBorder="1"/>
    <xf numFmtId="0" fontId="0" fillId="3" borderId="8" xfId="0" applyFill="1" applyBorder="1"/>
    <xf numFmtId="0" fontId="0" fillId="3" borderId="2" xfId="0" applyFill="1" applyBorder="1"/>
    <xf numFmtId="0" fontId="3" fillId="3" borderId="10" xfId="0" applyNumberFormat="1" applyFont="1" applyFill="1" applyBorder="1" applyAlignment="1" applyProtection="1">
      <alignment horizontal="left" vertical="center"/>
    </xf>
    <xf numFmtId="0" fontId="4" fillId="3" borderId="10" xfId="0" applyNumberFormat="1" applyFont="1" applyFill="1" applyBorder="1" applyAlignment="1" applyProtection="1">
      <alignment horizontal="left" vertical="center"/>
    </xf>
    <xf numFmtId="0" fontId="0" fillId="6" borderId="0" xfId="0" applyFill="1" applyBorder="1"/>
    <xf numFmtId="0" fontId="0" fillId="6" borderId="2" xfId="0" applyFill="1" applyBorder="1"/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3" fontId="3" fillId="4" borderId="3" xfId="0" applyNumberFormat="1" applyFont="1" applyFill="1" applyBorder="1" applyAlignment="1" applyProtection="1">
      <alignment horizontal="right" vertical="center" wrapText="1"/>
    </xf>
    <xf numFmtId="3" fontId="3" fillId="4" borderId="4" xfId="0" applyNumberFormat="1" applyFont="1" applyFill="1" applyBorder="1" applyAlignment="1" applyProtection="1">
      <alignment horizontal="right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vertical="center"/>
    </xf>
    <xf numFmtId="0" fontId="3" fillId="3" borderId="10" xfId="0" applyNumberFormat="1" applyFont="1" applyFill="1" applyBorder="1" applyAlignment="1" applyProtection="1">
      <alignment vertical="center"/>
    </xf>
    <xf numFmtId="0" fontId="0" fillId="3" borderId="3" xfId="0" applyNumberFormat="1" applyFont="1" applyFill="1" applyBorder="1" applyAlignment="1" applyProtection="1"/>
    <xf numFmtId="0" fontId="0" fillId="3" borderId="5" xfId="0" applyNumberFormat="1" applyFont="1" applyFill="1" applyBorder="1" applyAlignment="1" applyProtection="1"/>
    <xf numFmtId="0" fontId="3" fillId="3" borderId="3" xfId="0" applyNumberFormat="1" applyFont="1" applyFill="1" applyBorder="1" applyAlignment="1" applyProtection="1"/>
    <xf numFmtId="0" fontId="0" fillId="3" borderId="4" xfId="0" applyNumberFormat="1" applyFont="1" applyFill="1" applyBorder="1" applyAlignment="1" applyProtection="1"/>
    <xf numFmtId="0" fontId="3" fillId="3" borderId="4" xfId="0" applyNumberFormat="1" applyFont="1" applyFill="1" applyBorder="1" applyAlignment="1" applyProtection="1"/>
    <xf numFmtId="0" fontId="3" fillId="3" borderId="5" xfId="0" applyNumberFormat="1" applyFont="1" applyFill="1" applyBorder="1" applyAlignment="1" applyProtection="1"/>
    <xf numFmtId="0" fontId="3" fillId="3" borderId="4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3" fontId="4" fillId="3" borderId="9" xfId="0" applyNumberFormat="1" applyFont="1" applyFill="1" applyBorder="1" applyAlignment="1" applyProtection="1">
      <alignment horizontal="left" vertical="center"/>
    </xf>
    <xf numFmtId="3" fontId="4" fillId="3" borderId="2" xfId="0" applyNumberFormat="1" applyFont="1" applyFill="1" applyBorder="1" applyAlignment="1" applyProtection="1">
      <alignment horizontal="left" vertical="center"/>
    </xf>
    <xf numFmtId="3" fontId="4" fillId="3" borderId="5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6"/>
  <sheetViews>
    <sheetView showGridLines="0" showZeros="0" topLeftCell="A1135" workbookViewId="0">
      <selection activeCell="C1268" sqref="C1268"/>
    </sheetView>
  </sheetViews>
  <sheetFormatPr defaultColWidth="9.125" defaultRowHeight="14.25" x14ac:dyDescent="0.15"/>
  <cols>
    <col min="1" max="1" width="43.5" style="15" customWidth="1"/>
    <col min="2" max="2" width="17.375" customWidth="1"/>
    <col min="3" max="3" width="43.5" customWidth="1"/>
    <col min="4" max="4" width="17.375" customWidth="1"/>
    <col min="5" max="256" width="9.125" customWidth="1"/>
  </cols>
  <sheetData>
    <row r="1" spans="1:4" ht="33.950000000000003" customHeight="1" x14ac:dyDescent="0.15">
      <c r="A1" s="54" t="s">
        <v>1979</v>
      </c>
      <c r="B1" s="54"/>
      <c r="C1" s="54"/>
      <c r="D1" s="54"/>
    </row>
    <row r="2" spans="1:4" ht="17.100000000000001" customHeight="1" x14ac:dyDescent="0.15">
      <c r="A2" s="53"/>
      <c r="B2" s="53"/>
      <c r="C2" s="53" t="s">
        <v>0</v>
      </c>
      <c r="D2" s="53"/>
    </row>
    <row r="3" spans="1:4" ht="17.100000000000001" customHeight="1" x14ac:dyDescent="0.15">
      <c r="A3" s="1" t="s">
        <v>1</v>
      </c>
      <c r="B3" s="1" t="s">
        <v>2</v>
      </c>
      <c r="C3" s="1" t="s">
        <v>1</v>
      </c>
      <c r="D3" s="1" t="s">
        <v>2</v>
      </c>
    </row>
    <row r="4" spans="1:4" ht="17.100000000000001" customHeight="1" x14ac:dyDescent="0.15">
      <c r="A4" s="2" t="s">
        <v>3</v>
      </c>
      <c r="B4" s="3">
        <f>SUM(B5,B379)</f>
        <v>263686</v>
      </c>
      <c r="C4" s="16" t="s">
        <v>840</v>
      </c>
      <c r="D4" s="3">
        <f>SUM(D5,D338,D374,D375,D484,D529,D582,D637,D738,D791,D850,D875,D1003,D1058,D1259)</f>
        <v>353368</v>
      </c>
    </row>
    <row r="5" spans="1:4" ht="17.100000000000001" customHeight="1" x14ac:dyDescent="0.15">
      <c r="A5" s="4" t="s">
        <v>4</v>
      </c>
      <c r="B5" s="5">
        <f>SUM(B6,B33,B49,B56,B234,B291,B297,B301,B310,B319,B328,B332,B341,B350,B353,B356,B359,B369,B372,B375,B378)</f>
        <v>210061</v>
      </c>
      <c r="C5" s="17" t="s">
        <v>841</v>
      </c>
      <c r="D5" s="18">
        <f>SUM(D6+D18+D27+D39+D50+D61+D72+D84+D93+D103+D115+D124+D141+D152+D164+D174+D188+D201+D222+D240+D249+D263+D278+D285+D292+D301+D307+D315+D322+D330+D335)</f>
        <v>45269</v>
      </c>
    </row>
    <row r="6" spans="1:4" ht="17.100000000000001" customHeight="1" x14ac:dyDescent="0.15">
      <c r="A6" s="4" t="s">
        <v>5</v>
      </c>
      <c r="B6" s="3">
        <f>SUM(B7,B24,B30)</f>
        <v>52141</v>
      </c>
      <c r="C6" s="17" t="s">
        <v>842</v>
      </c>
      <c r="D6" s="3">
        <f>SUM(D7:D17)</f>
        <v>1117</v>
      </c>
    </row>
    <row r="7" spans="1:4" ht="17.100000000000001" customHeight="1" x14ac:dyDescent="0.15">
      <c r="A7" s="4" t="s">
        <v>6</v>
      </c>
      <c r="B7" s="3">
        <f>SUM(B8:B23)</f>
        <v>52141</v>
      </c>
      <c r="C7" s="19" t="s">
        <v>843</v>
      </c>
      <c r="D7" s="14">
        <v>417</v>
      </c>
    </row>
    <row r="8" spans="1:4" ht="17.100000000000001" customHeight="1" x14ac:dyDescent="0.15">
      <c r="A8" s="6" t="s">
        <v>7</v>
      </c>
      <c r="B8" s="7">
        <v>767</v>
      </c>
      <c r="C8" s="19" t="s">
        <v>844</v>
      </c>
      <c r="D8" s="7">
        <v>699</v>
      </c>
    </row>
    <row r="9" spans="1:4" ht="17.100000000000001" customHeight="1" x14ac:dyDescent="0.15">
      <c r="A9" s="6" t="s">
        <v>8</v>
      </c>
      <c r="B9" s="7">
        <v>1601</v>
      </c>
      <c r="C9" s="19" t="s">
        <v>845</v>
      </c>
      <c r="D9" s="7">
        <v>0</v>
      </c>
    </row>
    <row r="10" spans="1:4" ht="17.100000000000001" customHeight="1" x14ac:dyDescent="0.15">
      <c r="A10" s="6" t="s">
        <v>9</v>
      </c>
      <c r="B10" s="7">
        <v>17102</v>
      </c>
      <c r="C10" s="19" t="s">
        <v>846</v>
      </c>
      <c r="D10" s="7">
        <v>0</v>
      </c>
    </row>
    <row r="11" spans="1:4" ht="17.100000000000001" customHeight="1" x14ac:dyDescent="0.15">
      <c r="A11" s="6" t="s">
        <v>10</v>
      </c>
      <c r="B11" s="7">
        <v>17</v>
      </c>
      <c r="C11" s="19" t="s">
        <v>847</v>
      </c>
      <c r="D11" s="7">
        <v>0</v>
      </c>
    </row>
    <row r="12" spans="1:4" ht="17.100000000000001" customHeight="1" x14ac:dyDescent="0.15">
      <c r="A12" s="6" t="s">
        <v>11</v>
      </c>
      <c r="B12" s="7">
        <v>12924</v>
      </c>
      <c r="C12" s="19" t="s">
        <v>848</v>
      </c>
      <c r="D12" s="7">
        <v>0</v>
      </c>
    </row>
    <row r="13" spans="1:4" ht="17.100000000000001" customHeight="1" x14ac:dyDescent="0.15">
      <c r="A13" s="6" t="s">
        <v>12</v>
      </c>
      <c r="B13" s="7">
        <v>8067</v>
      </c>
      <c r="C13" s="19" t="s">
        <v>849</v>
      </c>
      <c r="D13" s="7">
        <v>0</v>
      </c>
    </row>
    <row r="14" spans="1:4" ht="17.100000000000001" customHeight="1" x14ac:dyDescent="0.15">
      <c r="A14" s="6" t="s">
        <v>13</v>
      </c>
      <c r="B14" s="7">
        <v>3247</v>
      </c>
      <c r="C14" s="19" t="s">
        <v>850</v>
      </c>
      <c r="D14" s="7">
        <v>1</v>
      </c>
    </row>
    <row r="15" spans="1:4" ht="17.100000000000001" customHeight="1" x14ac:dyDescent="0.15">
      <c r="A15" s="6" t="s">
        <v>14</v>
      </c>
      <c r="B15" s="7">
        <v>71</v>
      </c>
      <c r="C15" s="19" t="s">
        <v>851</v>
      </c>
      <c r="D15" s="7">
        <v>0</v>
      </c>
    </row>
    <row r="16" spans="1:4" ht="17.100000000000001" customHeight="1" x14ac:dyDescent="0.15">
      <c r="A16" s="6" t="s">
        <v>15</v>
      </c>
      <c r="B16" s="7">
        <v>-101</v>
      </c>
      <c r="C16" s="19" t="s">
        <v>852</v>
      </c>
      <c r="D16" s="7">
        <v>0</v>
      </c>
    </row>
    <row r="17" spans="1:4" ht="17.100000000000001" customHeight="1" x14ac:dyDescent="0.15">
      <c r="A17" s="6" t="s">
        <v>16</v>
      </c>
      <c r="B17" s="7">
        <v>-3</v>
      </c>
      <c r="C17" s="19" t="s">
        <v>853</v>
      </c>
      <c r="D17" s="7">
        <v>0</v>
      </c>
    </row>
    <row r="18" spans="1:4" ht="17.100000000000001" customHeight="1" x14ac:dyDescent="0.15">
      <c r="A18" s="6" t="s">
        <v>17</v>
      </c>
      <c r="B18" s="7">
        <v>0</v>
      </c>
      <c r="C18" s="17" t="s">
        <v>854</v>
      </c>
      <c r="D18" s="3">
        <f>SUM(D19:D26)</f>
        <v>1413</v>
      </c>
    </row>
    <row r="19" spans="1:4" ht="17.100000000000001" customHeight="1" x14ac:dyDescent="0.15">
      <c r="A19" s="6" t="s">
        <v>18</v>
      </c>
      <c r="B19" s="7">
        <v>0</v>
      </c>
      <c r="C19" s="19" t="s">
        <v>843</v>
      </c>
      <c r="D19" s="7">
        <v>500</v>
      </c>
    </row>
    <row r="20" spans="1:4" ht="17.100000000000001" customHeight="1" x14ac:dyDescent="0.15">
      <c r="A20" s="6" t="s">
        <v>19</v>
      </c>
      <c r="B20" s="7">
        <v>0</v>
      </c>
      <c r="C20" s="19" t="s">
        <v>844</v>
      </c>
      <c r="D20" s="7">
        <v>913</v>
      </c>
    </row>
    <row r="21" spans="1:4" ht="17.100000000000001" customHeight="1" x14ac:dyDescent="0.15">
      <c r="A21" s="6" t="s">
        <v>20</v>
      </c>
      <c r="B21" s="7">
        <v>0</v>
      </c>
      <c r="C21" s="19" t="s">
        <v>845</v>
      </c>
      <c r="D21" s="7">
        <v>0</v>
      </c>
    </row>
    <row r="22" spans="1:4" ht="17.100000000000001" customHeight="1" x14ac:dyDescent="0.15">
      <c r="A22" s="6" t="s">
        <v>21</v>
      </c>
      <c r="B22" s="7">
        <v>0</v>
      </c>
      <c r="C22" s="19" t="s">
        <v>855</v>
      </c>
      <c r="D22" s="7">
        <v>0</v>
      </c>
    </row>
    <row r="23" spans="1:4" ht="17.100000000000001" customHeight="1" x14ac:dyDescent="0.15">
      <c r="A23" s="6" t="s">
        <v>22</v>
      </c>
      <c r="B23" s="7">
        <v>8449</v>
      </c>
      <c r="C23" s="19" t="s">
        <v>856</v>
      </c>
      <c r="D23" s="7">
        <v>0</v>
      </c>
    </row>
    <row r="24" spans="1:4" ht="17.100000000000001" customHeight="1" x14ac:dyDescent="0.15">
      <c r="A24" s="4" t="s">
        <v>23</v>
      </c>
      <c r="B24" s="3">
        <f>SUM(B25:B29)</f>
        <v>0</v>
      </c>
      <c r="C24" s="19" t="s">
        <v>857</v>
      </c>
      <c r="D24" s="7">
        <v>0</v>
      </c>
    </row>
    <row r="25" spans="1:4" ht="17.100000000000001" customHeight="1" x14ac:dyDescent="0.15">
      <c r="A25" s="6" t="s">
        <v>24</v>
      </c>
      <c r="B25" s="7">
        <v>0</v>
      </c>
      <c r="C25" s="19" t="s">
        <v>852</v>
      </c>
      <c r="D25" s="7">
        <v>0</v>
      </c>
    </row>
    <row r="26" spans="1:4" ht="17.100000000000001" customHeight="1" x14ac:dyDescent="0.15">
      <c r="A26" s="6" t="s">
        <v>25</v>
      </c>
      <c r="B26" s="7">
        <v>0</v>
      </c>
      <c r="C26" s="19" t="s">
        <v>858</v>
      </c>
      <c r="D26" s="7">
        <v>0</v>
      </c>
    </row>
    <row r="27" spans="1:4" ht="17.100000000000001" customHeight="1" x14ac:dyDescent="0.15">
      <c r="A27" s="6" t="s">
        <v>26</v>
      </c>
      <c r="B27" s="7">
        <v>0</v>
      </c>
      <c r="C27" s="17" t="s">
        <v>859</v>
      </c>
      <c r="D27" s="3">
        <f>SUM(D28:D38)</f>
        <v>12894</v>
      </c>
    </row>
    <row r="28" spans="1:4" ht="17.100000000000001" customHeight="1" x14ac:dyDescent="0.15">
      <c r="A28" s="6" t="s">
        <v>27</v>
      </c>
      <c r="B28" s="7">
        <v>0</v>
      </c>
      <c r="C28" s="19" t="s">
        <v>843</v>
      </c>
      <c r="D28" s="7">
        <v>2277</v>
      </c>
    </row>
    <row r="29" spans="1:4" ht="17.100000000000001" customHeight="1" x14ac:dyDescent="0.15">
      <c r="A29" s="6" t="s">
        <v>28</v>
      </c>
      <c r="B29" s="7">
        <v>0</v>
      </c>
      <c r="C29" s="19" t="s">
        <v>844</v>
      </c>
      <c r="D29" s="7">
        <v>7838</v>
      </c>
    </row>
    <row r="30" spans="1:4" ht="17.100000000000001" customHeight="1" x14ac:dyDescent="0.15">
      <c r="A30" s="4" t="s">
        <v>29</v>
      </c>
      <c r="B30" s="3">
        <f>SUM(B31:B32)</f>
        <v>0</v>
      </c>
      <c r="C30" s="19" t="s">
        <v>845</v>
      </c>
      <c r="D30" s="7">
        <v>1965</v>
      </c>
    </row>
    <row r="31" spans="1:4" ht="17.100000000000001" customHeight="1" x14ac:dyDescent="0.15">
      <c r="A31" s="6" t="s">
        <v>30</v>
      </c>
      <c r="B31" s="7">
        <v>0</v>
      </c>
      <c r="C31" s="19" t="s">
        <v>860</v>
      </c>
      <c r="D31" s="7">
        <v>0</v>
      </c>
    </row>
    <row r="32" spans="1:4" ht="17.100000000000001" customHeight="1" x14ac:dyDescent="0.15">
      <c r="A32" s="6" t="s">
        <v>31</v>
      </c>
      <c r="B32" s="7">
        <v>0</v>
      </c>
      <c r="C32" s="19" t="s">
        <v>861</v>
      </c>
      <c r="D32" s="7">
        <v>0</v>
      </c>
    </row>
    <row r="33" spans="1:4" ht="17.100000000000001" customHeight="1" x14ac:dyDescent="0.15">
      <c r="A33" s="4" t="s">
        <v>32</v>
      </c>
      <c r="B33" s="3">
        <f>SUM(B34,B44,B48)</f>
        <v>0</v>
      </c>
      <c r="C33" s="19" t="s">
        <v>862</v>
      </c>
      <c r="D33" s="7">
        <v>0</v>
      </c>
    </row>
    <row r="34" spans="1:4" ht="17.100000000000001" customHeight="1" x14ac:dyDescent="0.15">
      <c r="A34" s="4" t="s">
        <v>33</v>
      </c>
      <c r="B34" s="3">
        <f>SUM(B35:B43)</f>
        <v>0</v>
      </c>
      <c r="C34" s="19" t="s">
        <v>863</v>
      </c>
      <c r="D34" s="7">
        <v>0</v>
      </c>
    </row>
    <row r="35" spans="1:4" ht="17.100000000000001" customHeight="1" x14ac:dyDescent="0.15">
      <c r="A35" s="6" t="s">
        <v>34</v>
      </c>
      <c r="B35" s="7">
        <v>0</v>
      </c>
      <c r="C35" s="19" t="s">
        <v>864</v>
      </c>
      <c r="D35" s="7">
        <v>10</v>
      </c>
    </row>
    <row r="36" spans="1:4" ht="17.100000000000001" customHeight="1" x14ac:dyDescent="0.15">
      <c r="A36" s="6" t="s">
        <v>35</v>
      </c>
      <c r="B36" s="7">
        <v>0</v>
      </c>
      <c r="C36" s="19" t="s">
        <v>865</v>
      </c>
      <c r="D36" s="7">
        <v>0</v>
      </c>
    </row>
    <row r="37" spans="1:4" ht="17.100000000000001" customHeight="1" x14ac:dyDescent="0.15">
      <c r="A37" s="6" t="s">
        <v>36</v>
      </c>
      <c r="B37" s="7">
        <v>0</v>
      </c>
      <c r="C37" s="19" t="s">
        <v>852</v>
      </c>
      <c r="D37" s="7">
        <v>0</v>
      </c>
    </row>
    <row r="38" spans="1:4" ht="17.100000000000001" customHeight="1" x14ac:dyDescent="0.15">
      <c r="A38" s="6" t="s">
        <v>37</v>
      </c>
      <c r="B38" s="7">
        <v>0</v>
      </c>
      <c r="C38" s="19" t="s">
        <v>866</v>
      </c>
      <c r="D38" s="7">
        <v>804</v>
      </c>
    </row>
    <row r="39" spans="1:4" ht="17.100000000000001" customHeight="1" x14ac:dyDescent="0.15">
      <c r="A39" s="6" t="s">
        <v>38</v>
      </c>
      <c r="B39" s="7">
        <v>0</v>
      </c>
      <c r="C39" s="17" t="s">
        <v>867</v>
      </c>
      <c r="D39" s="3">
        <f>SUM(D40:D49)</f>
        <v>1104</v>
      </c>
    </row>
    <row r="40" spans="1:4" ht="17.100000000000001" customHeight="1" x14ac:dyDescent="0.15">
      <c r="A40" s="6" t="s">
        <v>39</v>
      </c>
      <c r="B40" s="7">
        <v>0</v>
      </c>
      <c r="C40" s="19" t="s">
        <v>843</v>
      </c>
      <c r="D40" s="7">
        <v>824</v>
      </c>
    </row>
    <row r="41" spans="1:4" ht="17.100000000000001" customHeight="1" x14ac:dyDescent="0.15">
      <c r="A41" s="6" t="s">
        <v>40</v>
      </c>
      <c r="B41" s="7">
        <v>0</v>
      </c>
      <c r="C41" s="19" t="s">
        <v>844</v>
      </c>
      <c r="D41" s="7">
        <v>171</v>
      </c>
    </row>
    <row r="42" spans="1:4" ht="17.100000000000001" customHeight="1" x14ac:dyDescent="0.15">
      <c r="A42" s="6" t="s">
        <v>41</v>
      </c>
      <c r="B42" s="7">
        <v>0</v>
      </c>
      <c r="C42" s="19" t="s">
        <v>845</v>
      </c>
      <c r="D42" s="7">
        <v>0</v>
      </c>
    </row>
    <row r="43" spans="1:4" ht="17.100000000000001" customHeight="1" x14ac:dyDescent="0.15">
      <c r="A43" s="6" t="s">
        <v>42</v>
      </c>
      <c r="B43" s="7">
        <v>0</v>
      </c>
      <c r="C43" s="19" t="s">
        <v>868</v>
      </c>
      <c r="D43" s="7">
        <v>0</v>
      </c>
    </row>
    <row r="44" spans="1:4" ht="17.100000000000001" customHeight="1" x14ac:dyDescent="0.15">
      <c r="A44" s="4" t="s">
        <v>43</v>
      </c>
      <c r="B44" s="3">
        <f>SUM(B45:B47)</f>
        <v>0</v>
      </c>
      <c r="C44" s="19" t="s">
        <v>869</v>
      </c>
      <c r="D44" s="7">
        <v>0</v>
      </c>
    </row>
    <row r="45" spans="1:4" ht="17.100000000000001" customHeight="1" x14ac:dyDescent="0.15">
      <c r="A45" s="6" t="s">
        <v>44</v>
      </c>
      <c r="B45" s="7">
        <v>0</v>
      </c>
      <c r="C45" s="19" t="s">
        <v>870</v>
      </c>
      <c r="D45" s="7">
        <v>0</v>
      </c>
    </row>
    <row r="46" spans="1:4" ht="17.100000000000001" customHeight="1" x14ac:dyDescent="0.15">
      <c r="A46" s="6" t="s">
        <v>45</v>
      </c>
      <c r="B46" s="7">
        <v>0</v>
      </c>
      <c r="C46" s="19" t="s">
        <v>871</v>
      </c>
      <c r="D46" s="7">
        <v>0</v>
      </c>
    </row>
    <row r="47" spans="1:4" ht="17.100000000000001" customHeight="1" x14ac:dyDescent="0.15">
      <c r="A47" s="6" t="s">
        <v>46</v>
      </c>
      <c r="B47" s="7">
        <v>0</v>
      </c>
      <c r="C47" s="19" t="s">
        <v>872</v>
      </c>
      <c r="D47" s="7">
        <v>109</v>
      </c>
    </row>
    <row r="48" spans="1:4" ht="17.100000000000001" customHeight="1" x14ac:dyDescent="0.15">
      <c r="A48" s="4" t="s">
        <v>47</v>
      </c>
      <c r="B48" s="7">
        <v>0</v>
      </c>
      <c r="C48" s="19" t="s">
        <v>852</v>
      </c>
      <c r="D48" s="7">
        <v>0</v>
      </c>
    </row>
    <row r="49" spans="1:4" ht="17.100000000000001" customHeight="1" x14ac:dyDescent="0.15">
      <c r="A49" s="4" t="s">
        <v>48</v>
      </c>
      <c r="B49" s="3">
        <f>SUM(B50:B55)</f>
        <v>45156</v>
      </c>
      <c r="C49" s="19" t="s">
        <v>873</v>
      </c>
      <c r="D49" s="7">
        <v>0</v>
      </c>
    </row>
    <row r="50" spans="1:4" ht="17.100000000000001" customHeight="1" x14ac:dyDescent="0.15">
      <c r="A50" s="4" t="s">
        <v>49</v>
      </c>
      <c r="B50" s="7">
        <v>0</v>
      </c>
      <c r="C50" s="17" t="s">
        <v>874</v>
      </c>
      <c r="D50" s="3">
        <f>SUM(D51:D60)</f>
        <v>463</v>
      </c>
    </row>
    <row r="51" spans="1:4" ht="17.100000000000001" customHeight="1" x14ac:dyDescent="0.15">
      <c r="A51" s="4" t="s">
        <v>50</v>
      </c>
      <c r="B51" s="7">
        <v>0</v>
      </c>
      <c r="C51" s="19" t="s">
        <v>843</v>
      </c>
      <c r="D51" s="7">
        <v>367</v>
      </c>
    </row>
    <row r="52" spans="1:4" ht="17.100000000000001" customHeight="1" x14ac:dyDescent="0.15">
      <c r="A52" s="4" t="s">
        <v>51</v>
      </c>
      <c r="B52" s="7">
        <v>0</v>
      </c>
      <c r="C52" s="19" t="s">
        <v>844</v>
      </c>
      <c r="D52" s="7">
        <v>71</v>
      </c>
    </row>
    <row r="53" spans="1:4" ht="17.100000000000001" customHeight="1" x14ac:dyDescent="0.15">
      <c r="A53" s="4" t="s">
        <v>52</v>
      </c>
      <c r="B53" s="7">
        <v>45114</v>
      </c>
      <c r="C53" s="19" t="s">
        <v>845</v>
      </c>
      <c r="D53" s="7">
        <v>0</v>
      </c>
    </row>
    <row r="54" spans="1:4" ht="17.100000000000001" customHeight="1" x14ac:dyDescent="0.15">
      <c r="A54" s="4" t="s">
        <v>53</v>
      </c>
      <c r="B54" s="7">
        <v>42</v>
      </c>
      <c r="C54" s="19" t="s">
        <v>875</v>
      </c>
      <c r="D54" s="7">
        <v>0</v>
      </c>
    </row>
    <row r="55" spans="1:4" ht="17.100000000000001" customHeight="1" x14ac:dyDescent="0.15">
      <c r="A55" s="4" t="s">
        <v>54</v>
      </c>
      <c r="B55" s="7">
        <v>0</v>
      </c>
      <c r="C55" s="19" t="s">
        <v>876</v>
      </c>
      <c r="D55" s="7">
        <v>13</v>
      </c>
    </row>
    <row r="56" spans="1:4" ht="17.100000000000001" customHeight="1" x14ac:dyDescent="0.15">
      <c r="A56" s="4" t="s">
        <v>55</v>
      </c>
      <c r="B56" s="3">
        <f>SUM(B57,B63,B64,B67,B73,B78,B83,B87:B93,B96:B98,B101,B106:B107,B113:B114,B120,B126,B132,B138,B142,B145:B146,B152,B156:B158,B225:B226,B229:B231)</f>
        <v>27236</v>
      </c>
      <c r="C56" s="19" t="s">
        <v>877</v>
      </c>
      <c r="D56" s="7">
        <v>0</v>
      </c>
    </row>
    <row r="57" spans="1:4" ht="17.100000000000001" customHeight="1" x14ac:dyDescent="0.15">
      <c r="A57" s="4" t="s">
        <v>56</v>
      </c>
      <c r="B57" s="3">
        <f>SUM(B58:B62)</f>
        <v>0</v>
      </c>
      <c r="C57" s="19" t="s">
        <v>878</v>
      </c>
      <c r="D57" s="7">
        <v>0</v>
      </c>
    </row>
    <row r="58" spans="1:4" ht="17.100000000000001" customHeight="1" x14ac:dyDescent="0.15">
      <c r="A58" s="6" t="s">
        <v>57</v>
      </c>
      <c r="B58" s="7">
        <v>0</v>
      </c>
      <c r="C58" s="19" t="s">
        <v>879</v>
      </c>
      <c r="D58" s="7">
        <v>5</v>
      </c>
    </row>
    <row r="59" spans="1:4" ht="17.100000000000001" customHeight="1" x14ac:dyDescent="0.15">
      <c r="A59" s="6" t="s">
        <v>58</v>
      </c>
      <c r="B59" s="7">
        <v>0</v>
      </c>
      <c r="C59" s="19" t="s">
        <v>852</v>
      </c>
      <c r="D59" s="7">
        <v>0</v>
      </c>
    </row>
    <row r="60" spans="1:4" ht="17.100000000000001" customHeight="1" x14ac:dyDescent="0.15">
      <c r="A60" s="6" t="s">
        <v>59</v>
      </c>
      <c r="B60" s="7">
        <v>0</v>
      </c>
      <c r="C60" s="19" t="s">
        <v>880</v>
      </c>
      <c r="D60" s="7">
        <v>7</v>
      </c>
    </row>
    <row r="61" spans="1:4" ht="17.100000000000001" customHeight="1" x14ac:dyDescent="0.15">
      <c r="A61" s="6" t="s">
        <v>60</v>
      </c>
      <c r="B61" s="7">
        <v>0</v>
      </c>
      <c r="C61" s="17" t="s">
        <v>881</v>
      </c>
      <c r="D61" s="3">
        <f>SUM(D62:D71)</f>
        <v>3382</v>
      </c>
    </row>
    <row r="62" spans="1:4" ht="17.100000000000001" customHeight="1" x14ac:dyDescent="0.15">
      <c r="A62" s="6" t="s">
        <v>61</v>
      </c>
      <c r="B62" s="7">
        <v>0</v>
      </c>
      <c r="C62" s="19" t="s">
        <v>843</v>
      </c>
      <c r="D62" s="7">
        <v>1296</v>
      </c>
    </row>
    <row r="63" spans="1:4" ht="17.100000000000001" customHeight="1" x14ac:dyDescent="0.15">
      <c r="A63" s="4" t="s">
        <v>62</v>
      </c>
      <c r="B63" s="7">
        <v>0</v>
      </c>
      <c r="C63" s="19" t="s">
        <v>844</v>
      </c>
      <c r="D63" s="7">
        <v>1592</v>
      </c>
    </row>
    <row r="64" spans="1:4" ht="17.100000000000001" customHeight="1" x14ac:dyDescent="0.15">
      <c r="A64" s="4" t="s">
        <v>63</v>
      </c>
      <c r="B64" s="3">
        <f>SUM(B65:B66)</f>
        <v>0</v>
      </c>
      <c r="C64" s="19" t="s">
        <v>845</v>
      </c>
      <c r="D64" s="7">
        <v>0</v>
      </c>
    </row>
    <row r="65" spans="1:4" ht="17.100000000000001" customHeight="1" x14ac:dyDescent="0.15">
      <c r="A65" s="6" t="s">
        <v>64</v>
      </c>
      <c r="B65" s="7">
        <v>0</v>
      </c>
      <c r="C65" s="19" t="s">
        <v>882</v>
      </c>
      <c r="D65" s="7">
        <v>0</v>
      </c>
    </row>
    <row r="66" spans="1:4" ht="17.100000000000001" customHeight="1" x14ac:dyDescent="0.15">
      <c r="A66" s="6" t="s">
        <v>65</v>
      </c>
      <c r="B66" s="7">
        <v>0</v>
      </c>
      <c r="C66" s="19" t="s">
        <v>883</v>
      </c>
      <c r="D66" s="7">
        <v>89</v>
      </c>
    </row>
    <row r="67" spans="1:4" ht="17.100000000000001" customHeight="1" x14ac:dyDescent="0.15">
      <c r="A67" s="4" t="s">
        <v>66</v>
      </c>
      <c r="B67" s="3">
        <f>SUM(B68:B72)</f>
        <v>0</v>
      </c>
      <c r="C67" s="19" t="s">
        <v>884</v>
      </c>
      <c r="D67" s="7">
        <v>0</v>
      </c>
    </row>
    <row r="68" spans="1:4" ht="17.100000000000001" customHeight="1" x14ac:dyDescent="0.15">
      <c r="A68" s="6" t="s">
        <v>67</v>
      </c>
      <c r="B68" s="7">
        <v>0</v>
      </c>
      <c r="C68" s="19" t="s">
        <v>885</v>
      </c>
      <c r="D68" s="7">
        <v>1</v>
      </c>
    </row>
    <row r="69" spans="1:4" ht="17.100000000000001" customHeight="1" x14ac:dyDescent="0.15">
      <c r="A69" s="6" t="s">
        <v>68</v>
      </c>
      <c r="B69" s="7">
        <v>0</v>
      </c>
      <c r="C69" s="19" t="s">
        <v>886</v>
      </c>
      <c r="D69" s="7">
        <v>0</v>
      </c>
    </row>
    <row r="70" spans="1:4" ht="17.100000000000001" customHeight="1" x14ac:dyDescent="0.15">
      <c r="A70" s="6" t="s">
        <v>69</v>
      </c>
      <c r="B70" s="7">
        <v>0</v>
      </c>
      <c r="C70" s="19" t="s">
        <v>852</v>
      </c>
      <c r="D70" s="7">
        <v>0</v>
      </c>
    </row>
    <row r="71" spans="1:4" ht="17.100000000000001" customHeight="1" x14ac:dyDescent="0.15">
      <c r="A71" s="6" t="s">
        <v>70</v>
      </c>
      <c r="B71" s="7">
        <v>0</v>
      </c>
      <c r="C71" s="19" t="s">
        <v>887</v>
      </c>
      <c r="D71" s="7">
        <v>404</v>
      </c>
    </row>
    <row r="72" spans="1:4" ht="17.100000000000001" customHeight="1" x14ac:dyDescent="0.15">
      <c r="A72" s="6" t="s">
        <v>71</v>
      </c>
      <c r="B72" s="7">
        <v>0</v>
      </c>
      <c r="C72" s="17" t="s">
        <v>888</v>
      </c>
      <c r="D72" s="3">
        <f>SUM(D73:D83)</f>
        <v>3653</v>
      </c>
    </row>
    <row r="73" spans="1:4" ht="17.100000000000001" customHeight="1" x14ac:dyDescent="0.15">
      <c r="A73" s="4" t="s">
        <v>72</v>
      </c>
      <c r="B73" s="3">
        <f>SUM(B74:B77)</f>
        <v>0</v>
      </c>
      <c r="C73" s="19" t="s">
        <v>843</v>
      </c>
      <c r="D73" s="7">
        <v>308</v>
      </c>
    </row>
    <row r="74" spans="1:4" ht="17.100000000000001" customHeight="1" x14ac:dyDescent="0.15">
      <c r="A74" s="6" t="s">
        <v>73</v>
      </c>
      <c r="B74" s="7">
        <v>0</v>
      </c>
      <c r="C74" s="19" t="s">
        <v>844</v>
      </c>
      <c r="D74" s="7">
        <v>3317</v>
      </c>
    </row>
    <row r="75" spans="1:4" ht="17.100000000000001" customHeight="1" x14ac:dyDescent="0.15">
      <c r="A75" s="6" t="s">
        <v>74</v>
      </c>
      <c r="B75" s="7">
        <v>0</v>
      </c>
      <c r="C75" s="19" t="s">
        <v>845</v>
      </c>
      <c r="D75" s="7">
        <v>0</v>
      </c>
    </row>
    <row r="76" spans="1:4" ht="17.100000000000001" customHeight="1" x14ac:dyDescent="0.15">
      <c r="A76" s="6" t="s">
        <v>75</v>
      </c>
      <c r="B76" s="7">
        <v>0</v>
      </c>
      <c r="C76" s="19" t="s">
        <v>889</v>
      </c>
      <c r="D76" s="7">
        <v>0</v>
      </c>
    </row>
    <row r="77" spans="1:4" ht="17.100000000000001" customHeight="1" x14ac:dyDescent="0.15">
      <c r="A77" s="6" t="s">
        <v>76</v>
      </c>
      <c r="B77" s="7">
        <v>0</v>
      </c>
      <c r="C77" s="19" t="s">
        <v>890</v>
      </c>
      <c r="D77" s="7">
        <v>28</v>
      </c>
    </row>
    <row r="78" spans="1:4" ht="17.100000000000001" customHeight="1" x14ac:dyDescent="0.15">
      <c r="A78" s="4" t="s">
        <v>77</v>
      </c>
      <c r="B78" s="3">
        <f>SUM(B79:B82)</f>
        <v>0</v>
      </c>
      <c r="C78" s="19" t="s">
        <v>891</v>
      </c>
      <c r="D78" s="7">
        <v>0</v>
      </c>
    </row>
    <row r="79" spans="1:4" ht="17.100000000000001" customHeight="1" x14ac:dyDescent="0.15">
      <c r="A79" s="6" t="s">
        <v>78</v>
      </c>
      <c r="B79" s="7">
        <v>0</v>
      </c>
      <c r="C79" s="19" t="s">
        <v>892</v>
      </c>
      <c r="D79" s="7">
        <v>0</v>
      </c>
    </row>
    <row r="80" spans="1:4" ht="17.100000000000001" customHeight="1" x14ac:dyDescent="0.15">
      <c r="A80" s="6" t="s">
        <v>79</v>
      </c>
      <c r="B80" s="7">
        <v>0</v>
      </c>
      <c r="C80" s="19" t="s">
        <v>893</v>
      </c>
      <c r="D80" s="7">
        <v>0</v>
      </c>
    </row>
    <row r="81" spans="1:4" ht="17.100000000000001" customHeight="1" x14ac:dyDescent="0.15">
      <c r="A81" s="6" t="s">
        <v>80</v>
      </c>
      <c r="B81" s="7">
        <v>0</v>
      </c>
      <c r="C81" s="19" t="s">
        <v>885</v>
      </c>
      <c r="D81" s="7">
        <v>0</v>
      </c>
    </row>
    <row r="82" spans="1:4" ht="17.100000000000001" customHeight="1" x14ac:dyDescent="0.15">
      <c r="A82" s="6" t="s">
        <v>81</v>
      </c>
      <c r="B82" s="7">
        <v>0</v>
      </c>
      <c r="C82" s="19" t="s">
        <v>852</v>
      </c>
      <c r="D82" s="7">
        <v>0</v>
      </c>
    </row>
    <row r="83" spans="1:4" ht="17.100000000000001" customHeight="1" x14ac:dyDescent="0.15">
      <c r="A83" s="4" t="s">
        <v>82</v>
      </c>
      <c r="B83" s="3">
        <f>SUM(B84:B86)</f>
        <v>0</v>
      </c>
      <c r="C83" s="19" t="s">
        <v>894</v>
      </c>
      <c r="D83" s="7">
        <v>0</v>
      </c>
    </row>
    <row r="84" spans="1:4" ht="17.100000000000001" customHeight="1" x14ac:dyDescent="0.15">
      <c r="A84" s="6" t="s">
        <v>83</v>
      </c>
      <c r="B84" s="7">
        <v>0</v>
      </c>
      <c r="C84" s="17" t="s">
        <v>895</v>
      </c>
      <c r="D84" s="3">
        <f>SUM(D85:D92)</f>
        <v>620</v>
      </c>
    </row>
    <row r="85" spans="1:4" ht="17.100000000000001" customHeight="1" x14ac:dyDescent="0.15">
      <c r="A85" s="6" t="s">
        <v>84</v>
      </c>
      <c r="B85" s="7">
        <v>0</v>
      </c>
      <c r="C85" s="19" t="s">
        <v>843</v>
      </c>
      <c r="D85" s="7">
        <v>403</v>
      </c>
    </row>
    <row r="86" spans="1:4" ht="17.100000000000001" customHeight="1" x14ac:dyDescent="0.15">
      <c r="A86" s="6" t="s">
        <v>85</v>
      </c>
      <c r="B86" s="7">
        <v>0</v>
      </c>
      <c r="C86" s="19" t="s">
        <v>844</v>
      </c>
      <c r="D86" s="7">
        <v>135</v>
      </c>
    </row>
    <row r="87" spans="1:4" ht="17.100000000000001" customHeight="1" x14ac:dyDescent="0.15">
      <c r="A87" s="4" t="s">
        <v>86</v>
      </c>
      <c r="B87" s="7">
        <v>0</v>
      </c>
      <c r="C87" s="19" t="s">
        <v>845</v>
      </c>
      <c r="D87" s="7">
        <v>0</v>
      </c>
    </row>
    <row r="88" spans="1:4" ht="17.100000000000001" customHeight="1" x14ac:dyDescent="0.15">
      <c r="A88" s="4" t="s">
        <v>87</v>
      </c>
      <c r="B88" s="7">
        <v>0</v>
      </c>
      <c r="C88" s="19" t="s">
        <v>896</v>
      </c>
      <c r="D88" s="7">
        <v>82</v>
      </c>
    </row>
    <row r="89" spans="1:4" ht="17.100000000000001" customHeight="1" x14ac:dyDescent="0.15">
      <c r="A89" s="4" t="s">
        <v>88</v>
      </c>
      <c r="B89" s="7">
        <v>0</v>
      </c>
      <c r="C89" s="19" t="s">
        <v>897</v>
      </c>
      <c r="D89" s="7">
        <v>0</v>
      </c>
    </row>
    <row r="90" spans="1:4" ht="17.100000000000001" customHeight="1" x14ac:dyDescent="0.15">
      <c r="A90" s="4" t="s">
        <v>89</v>
      </c>
      <c r="B90" s="7">
        <v>0</v>
      </c>
      <c r="C90" s="19" t="s">
        <v>885</v>
      </c>
      <c r="D90" s="7">
        <v>0</v>
      </c>
    </row>
    <row r="91" spans="1:4" ht="17.100000000000001" customHeight="1" x14ac:dyDescent="0.15">
      <c r="A91" s="4" t="s">
        <v>90</v>
      </c>
      <c r="B91" s="7">
        <v>0</v>
      </c>
      <c r="C91" s="19" t="s">
        <v>852</v>
      </c>
      <c r="D91" s="7">
        <v>0</v>
      </c>
    </row>
    <row r="92" spans="1:4" ht="17.100000000000001" customHeight="1" x14ac:dyDescent="0.15">
      <c r="A92" s="4" t="s">
        <v>91</v>
      </c>
      <c r="B92" s="7">
        <v>0</v>
      </c>
      <c r="C92" s="19" t="s">
        <v>898</v>
      </c>
      <c r="D92" s="7">
        <v>0</v>
      </c>
    </row>
    <row r="93" spans="1:4" ht="17.100000000000001" customHeight="1" x14ac:dyDescent="0.15">
      <c r="A93" s="4" t="s">
        <v>92</v>
      </c>
      <c r="B93" s="3">
        <f>SUM(B94:B95)</f>
        <v>0</v>
      </c>
      <c r="C93" s="17" t="s">
        <v>899</v>
      </c>
      <c r="D93" s="3">
        <f>SUM(D94:D102)</f>
        <v>160</v>
      </c>
    </row>
    <row r="94" spans="1:4" ht="17.100000000000001" customHeight="1" x14ac:dyDescent="0.15">
      <c r="A94" s="6" t="s">
        <v>93</v>
      </c>
      <c r="B94" s="7">
        <v>0</v>
      </c>
      <c r="C94" s="19" t="s">
        <v>843</v>
      </c>
      <c r="D94" s="7">
        <v>0</v>
      </c>
    </row>
    <row r="95" spans="1:4" ht="17.100000000000001" customHeight="1" x14ac:dyDescent="0.15">
      <c r="A95" s="6" t="s">
        <v>94</v>
      </c>
      <c r="B95" s="7">
        <v>0</v>
      </c>
      <c r="C95" s="19" t="s">
        <v>844</v>
      </c>
      <c r="D95" s="7">
        <v>134</v>
      </c>
    </row>
    <row r="96" spans="1:4" ht="17.100000000000001" customHeight="1" x14ac:dyDescent="0.15">
      <c r="A96" s="4" t="s">
        <v>95</v>
      </c>
      <c r="B96" s="7">
        <v>0</v>
      </c>
      <c r="C96" s="19" t="s">
        <v>845</v>
      </c>
      <c r="D96" s="7">
        <v>0</v>
      </c>
    </row>
    <row r="97" spans="1:4" ht="17.100000000000001" customHeight="1" x14ac:dyDescent="0.15">
      <c r="A97" s="4" t="s">
        <v>96</v>
      </c>
      <c r="B97" s="7">
        <v>0</v>
      </c>
      <c r="C97" s="19" t="s">
        <v>900</v>
      </c>
      <c r="D97" s="7">
        <v>0</v>
      </c>
    </row>
    <row r="98" spans="1:4" ht="17.100000000000001" customHeight="1" x14ac:dyDescent="0.15">
      <c r="A98" s="4" t="s">
        <v>97</v>
      </c>
      <c r="B98" s="3">
        <f>SUM(B99:B100)</f>
        <v>0</v>
      </c>
      <c r="C98" s="19" t="s">
        <v>901</v>
      </c>
      <c r="D98" s="7">
        <v>0</v>
      </c>
    </row>
    <row r="99" spans="1:4" ht="17.100000000000001" customHeight="1" x14ac:dyDescent="0.15">
      <c r="A99" s="6" t="s">
        <v>98</v>
      </c>
      <c r="B99" s="7">
        <v>0</v>
      </c>
      <c r="C99" s="19" t="s">
        <v>902</v>
      </c>
      <c r="D99" s="7">
        <v>0</v>
      </c>
    </row>
    <row r="100" spans="1:4" ht="17.100000000000001" customHeight="1" x14ac:dyDescent="0.15">
      <c r="A100" s="6" t="s">
        <v>99</v>
      </c>
      <c r="B100" s="7">
        <v>0</v>
      </c>
      <c r="C100" s="19" t="s">
        <v>885</v>
      </c>
      <c r="D100" s="7">
        <v>0</v>
      </c>
    </row>
    <row r="101" spans="1:4" ht="17.100000000000001" customHeight="1" x14ac:dyDescent="0.15">
      <c r="A101" s="4" t="s">
        <v>100</v>
      </c>
      <c r="B101" s="3">
        <f>SUM(B102:B105)</f>
        <v>0</v>
      </c>
      <c r="C101" s="19" t="s">
        <v>852</v>
      </c>
      <c r="D101" s="7">
        <v>0</v>
      </c>
    </row>
    <row r="102" spans="1:4" ht="17.100000000000001" customHeight="1" x14ac:dyDescent="0.15">
      <c r="A102" s="6" t="s">
        <v>101</v>
      </c>
      <c r="B102" s="7">
        <v>0</v>
      </c>
      <c r="C102" s="19" t="s">
        <v>903</v>
      </c>
      <c r="D102" s="7">
        <v>26</v>
      </c>
    </row>
    <row r="103" spans="1:4" ht="17.100000000000001" customHeight="1" x14ac:dyDescent="0.15">
      <c r="A103" s="6" t="s">
        <v>102</v>
      </c>
      <c r="B103" s="7">
        <v>0</v>
      </c>
      <c r="C103" s="17" t="s">
        <v>904</v>
      </c>
      <c r="D103" s="3">
        <f>SUM(D104:D114)</f>
        <v>1432</v>
      </c>
    </row>
    <row r="104" spans="1:4" ht="17.100000000000001" customHeight="1" x14ac:dyDescent="0.15">
      <c r="A104" s="6" t="s">
        <v>103</v>
      </c>
      <c r="B104" s="7">
        <v>0</v>
      </c>
      <c r="C104" s="19" t="s">
        <v>843</v>
      </c>
      <c r="D104" s="7">
        <v>310</v>
      </c>
    </row>
    <row r="105" spans="1:4" ht="17.100000000000001" customHeight="1" x14ac:dyDescent="0.15">
      <c r="A105" s="6" t="s">
        <v>104</v>
      </c>
      <c r="B105" s="7">
        <v>0</v>
      </c>
      <c r="C105" s="19" t="s">
        <v>844</v>
      </c>
      <c r="D105" s="7">
        <v>605</v>
      </c>
    </row>
    <row r="106" spans="1:4" ht="17.100000000000001" customHeight="1" x14ac:dyDescent="0.15">
      <c r="A106" s="4" t="s">
        <v>105</v>
      </c>
      <c r="B106" s="7">
        <v>0</v>
      </c>
      <c r="C106" s="19" t="s">
        <v>845</v>
      </c>
      <c r="D106" s="7">
        <v>0</v>
      </c>
    </row>
    <row r="107" spans="1:4" ht="17.100000000000001" customHeight="1" x14ac:dyDescent="0.15">
      <c r="A107" s="4" t="s">
        <v>106</v>
      </c>
      <c r="B107" s="3">
        <f>SUM(B108:B112)</f>
        <v>0</v>
      </c>
      <c r="C107" s="19" t="s">
        <v>905</v>
      </c>
      <c r="D107" s="7">
        <v>0</v>
      </c>
    </row>
    <row r="108" spans="1:4" ht="17.100000000000001" customHeight="1" x14ac:dyDescent="0.15">
      <c r="A108" s="6" t="s">
        <v>107</v>
      </c>
      <c r="B108" s="7">
        <v>0</v>
      </c>
      <c r="C108" s="19" t="s">
        <v>906</v>
      </c>
      <c r="D108" s="7">
        <v>0</v>
      </c>
    </row>
    <row r="109" spans="1:4" ht="17.100000000000001" customHeight="1" x14ac:dyDescent="0.15">
      <c r="A109" s="6" t="s">
        <v>108</v>
      </c>
      <c r="B109" s="7">
        <v>0</v>
      </c>
      <c r="C109" s="19" t="s">
        <v>907</v>
      </c>
      <c r="D109" s="7">
        <v>173</v>
      </c>
    </row>
    <row r="110" spans="1:4" ht="17.100000000000001" customHeight="1" x14ac:dyDescent="0.15">
      <c r="A110" s="6" t="s">
        <v>109</v>
      </c>
      <c r="B110" s="7">
        <v>0</v>
      </c>
      <c r="C110" s="19" t="s">
        <v>908</v>
      </c>
      <c r="D110" s="7">
        <v>0</v>
      </c>
    </row>
    <row r="111" spans="1:4" ht="17.100000000000001" customHeight="1" x14ac:dyDescent="0.15">
      <c r="A111" s="6" t="s">
        <v>110</v>
      </c>
      <c r="B111" s="7">
        <v>0</v>
      </c>
      <c r="C111" s="19" t="s">
        <v>909</v>
      </c>
      <c r="D111" s="7">
        <v>0</v>
      </c>
    </row>
    <row r="112" spans="1:4" ht="17.100000000000001" customHeight="1" x14ac:dyDescent="0.15">
      <c r="A112" s="6" t="s">
        <v>111</v>
      </c>
      <c r="B112" s="7">
        <v>0</v>
      </c>
      <c r="C112" s="19" t="s">
        <v>910</v>
      </c>
      <c r="D112" s="7">
        <v>0</v>
      </c>
    </row>
    <row r="113" spans="1:4" ht="17.100000000000001" customHeight="1" x14ac:dyDescent="0.15">
      <c r="A113" s="4" t="s">
        <v>112</v>
      </c>
      <c r="B113" s="7">
        <v>0</v>
      </c>
      <c r="C113" s="19" t="s">
        <v>852</v>
      </c>
      <c r="D113" s="7">
        <v>0</v>
      </c>
    </row>
    <row r="114" spans="1:4" ht="17.100000000000001" customHeight="1" x14ac:dyDescent="0.15">
      <c r="A114" s="4" t="s">
        <v>113</v>
      </c>
      <c r="B114" s="3">
        <f>SUM(B115:B119)</f>
        <v>0</v>
      </c>
      <c r="C114" s="19" t="s">
        <v>911</v>
      </c>
      <c r="D114" s="7">
        <v>344</v>
      </c>
    </row>
    <row r="115" spans="1:4" ht="17.100000000000001" customHeight="1" x14ac:dyDescent="0.15">
      <c r="A115" s="6" t="s">
        <v>114</v>
      </c>
      <c r="B115" s="7">
        <v>0</v>
      </c>
      <c r="C115" s="17" t="s">
        <v>912</v>
      </c>
      <c r="D115" s="3">
        <f>SUM(D116:D123)</f>
        <v>933</v>
      </c>
    </row>
    <row r="116" spans="1:4" ht="17.100000000000001" customHeight="1" x14ac:dyDescent="0.15">
      <c r="A116" s="6" t="s">
        <v>115</v>
      </c>
      <c r="B116" s="7">
        <v>0</v>
      </c>
      <c r="C116" s="19" t="s">
        <v>843</v>
      </c>
      <c r="D116" s="7">
        <v>665</v>
      </c>
    </row>
    <row r="117" spans="1:4" ht="17.100000000000001" customHeight="1" x14ac:dyDescent="0.15">
      <c r="A117" s="6" t="s">
        <v>116</v>
      </c>
      <c r="B117" s="7">
        <v>0</v>
      </c>
      <c r="C117" s="19" t="s">
        <v>844</v>
      </c>
      <c r="D117" s="7">
        <v>268</v>
      </c>
    </row>
    <row r="118" spans="1:4" ht="17.100000000000001" customHeight="1" x14ac:dyDescent="0.15">
      <c r="A118" s="6" t="s">
        <v>117</v>
      </c>
      <c r="B118" s="7">
        <v>0</v>
      </c>
      <c r="C118" s="19" t="s">
        <v>845</v>
      </c>
      <c r="D118" s="7">
        <v>0</v>
      </c>
    </row>
    <row r="119" spans="1:4" ht="17.100000000000001" customHeight="1" x14ac:dyDescent="0.15">
      <c r="A119" s="6" t="s">
        <v>118</v>
      </c>
      <c r="B119" s="7">
        <v>0</v>
      </c>
      <c r="C119" s="19" t="s">
        <v>913</v>
      </c>
      <c r="D119" s="7">
        <v>0</v>
      </c>
    </row>
    <row r="120" spans="1:4" ht="17.100000000000001" customHeight="1" x14ac:dyDescent="0.15">
      <c r="A120" s="4" t="s">
        <v>119</v>
      </c>
      <c r="B120" s="3">
        <f>SUM(B121:B125)</f>
        <v>0</v>
      </c>
      <c r="C120" s="19" t="s">
        <v>914</v>
      </c>
      <c r="D120" s="7">
        <v>0</v>
      </c>
    </row>
    <row r="121" spans="1:4" ht="17.100000000000001" customHeight="1" x14ac:dyDescent="0.15">
      <c r="A121" s="6" t="s">
        <v>120</v>
      </c>
      <c r="B121" s="7">
        <v>0</v>
      </c>
      <c r="C121" s="19" t="s">
        <v>915</v>
      </c>
      <c r="D121" s="7">
        <v>0</v>
      </c>
    </row>
    <row r="122" spans="1:4" ht="17.100000000000001" customHeight="1" x14ac:dyDescent="0.15">
      <c r="A122" s="6" t="s">
        <v>121</v>
      </c>
      <c r="B122" s="7">
        <v>0</v>
      </c>
      <c r="C122" s="19" t="s">
        <v>852</v>
      </c>
      <c r="D122" s="7">
        <v>0</v>
      </c>
    </row>
    <row r="123" spans="1:4" ht="17.100000000000001" customHeight="1" x14ac:dyDescent="0.15">
      <c r="A123" s="6" t="s">
        <v>122</v>
      </c>
      <c r="B123" s="7">
        <v>0</v>
      </c>
      <c r="C123" s="19" t="s">
        <v>916</v>
      </c>
      <c r="D123" s="7">
        <v>0</v>
      </c>
    </row>
    <row r="124" spans="1:4" ht="17.100000000000001" customHeight="1" x14ac:dyDescent="0.15">
      <c r="A124" s="6" t="s">
        <v>123</v>
      </c>
      <c r="B124" s="7">
        <v>0</v>
      </c>
      <c r="C124" s="17" t="s">
        <v>917</v>
      </c>
      <c r="D124" s="3">
        <f>SUM(D125:D140)</f>
        <v>2020</v>
      </c>
    </row>
    <row r="125" spans="1:4" ht="17.100000000000001" customHeight="1" x14ac:dyDescent="0.15">
      <c r="A125" s="6" t="s">
        <v>124</v>
      </c>
      <c r="B125" s="7">
        <v>0</v>
      </c>
      <c r="C125" s="19" t="s">
        <v>843</v>
      </c>
      <c r="D125" s="7">
        <v>221</v>
      </c>
    </row>
    <row r="126" spans="1:4" ht="17.100000000000001" customHeight="1" x14ac:dyDescent="0.15">
      <c r="A126" s="4" t="s">
        <v>125</v>
      </c>
      <c r="B126" s="3">
        <f>SUM(B127:B131)</f>
        <v>0</v>
      </c>
      <c r="C126" s="19" t="s">
        <v>844</v>
      </c>
      <c r="D126" s="7">
        <v>409</v>
      </c>
    </row>
    <row r="127" spans="1:4" ht="17.100000000000001" customHeight="1" x14ac:dyDescent="0.15">
      <c r="A127" s="6" t="s">
        <v>126</v>
      </c>
      <c r="B127" s="7">
        <v>0</v>
      </c>
      <c r="C127" s="19" t="s">
        <v>845</v>
      </c>
      <c r="D127" s="7">
        <v>0</v>
      </c>
    </row>
    <row r="128" spans="1:4" ht="17.100000000000001" customHeight="1" x14ac:dyDescent="0.15">
      <c r="A128" s="6" t="s">
        <v>127</v>
      </c>
      <c r="B128" s="7">
        <v>0</v>
      </c>
      <c r="C128" s="19" t="s">
        <v>918</v>
      </c>
      <c r="D128" s="7">
        <v>0</v>
      </c>
    </row>
    <row r="129" spans="1:4" ht="17.100000000000001" customHeight="1" x14ac:dyDescent="0.15">
      <c r="A129" s="6" t="s">
        <v>128</v>
      </c>
      <c r="B129" s="7">
        <v>0</v>
      </c>
      <c r="C129" s="19" t="s">
        <v>919</v>
      </c>
      <c r="D129" s="7">
        <v>1371</v>
      </c>
    </row>
    <row r="130" spans="1:4" ht="17.100000000000001" customHeight="1" x14ac:dyDescent="0.15">
      <c r="A130" s="6" t="s">
        <v>129</v>
      </c>
      <c r="B130" s="7">
        <v>0</v>
      </c>
      <c r="C130" s="19" t="s">
        <v>920</v>
      </c>
      <c r="D130" s="7">
        <v>0</v>
      </c>
    </row>
    <row r="131" spans="1:4" ht="17.100000000000001" customHeight="1" x14ac:dyDescent="0.15">
      <c r="A131" s="6" t="s">
        <v>130</v>
      </c>
      <c r="B131" s="7">
        <v>0</v>
      </c>
      <c r="C131" s="19" t="s">
        <v>921</v>
      </c>
      <c r="D131" s="7">
        <v>0</v>
      </c>
    </row>
    <row r="132" spans="1:4" ht="17.100000000000001" customHeight="1" x14ac:dyDescent="0.15">
      <c r="A132" s="4" t="s">
        <v>131</v>
      </c>
      <c r="B132" s="3">
        <f>SUM(B133:B137)</f>
        <v>0</v>
      </c>
      <c r="C132" s="19" t="s">
        <v>922</v>
      </c>
      <c r="D132" s="7">
        <v>0</v>
      </c>
    </row>
    <row r="133" spans="1:4" ht="17.100000000000001" customHeight="1" x14ac:dyDescent="0.15">
      <c r="A133" s="6" t="s">
        <v>132</v>
      </c>
      <c r="B133" s="7">
        <v>0</v>
      </c>
      <c r="C133" s="19" t="s">
        <v>923</v>
      </c>
      <c r="D133" s="7">
        <v>0</v>
      </c>
    </row>
    <row r="134" spans="1:4" ht="17.100000000000001" customHeight="1" x14ac:dyDescent="0.15">
      <c r="A134" s="6" t="s">
        <v>133</v>
      </c>
      <c r="B134" s="7">
        <v>0</v>
      </c>
      <c r="C134" s="19" t="s">
        <v>924</v>
      </c>
      <c r="D134" s="7">
        <v>0</v>
      </c>
    </row>
    <row r="135" spans="1:4" ht="17.100000000000001" customHeight="1" x14ac:dyDescent="0.15">
      <c r="A135" s="6" t="s">
        <v>134</v>
      </c>
      <c r="B135" s="7">
        <v>0</v>
      </c>
      <c r="C135" s="19" t="s">
        <v>925</v>
      </c>
      <c r="D135" s="7">
        <v>0</v>
      </c>
    </row>
    <row r="136" spans="1:4" ht="17.100000000000001" customHeight="1" x14ac:dyDescent="0.15">
      <c r="A136" s="6" t="s">
        <v>135</v>
      </c>
      <c r="B136" s="7">
        <v>0</v>
      </c>
      <c r="C136" s="19" t="s">
        <v>926</v>
      </c>
      <c r="D136" s="7">
        <v>19</v>
      </c>
    </row>
    <row r="137" spans="1:4" ht="17.100000000000001" customHeight="1" x14ac:dyDescent="0.15">
      <c r="A137" s="6" t="s">
        <v>136</v>
      </c>
      <c r="B137" s="7">
        <v>0</v>
      </c>
      <c r="C137" s="19" t="s">
        <v>927</v>
      </c>
      <c r="D137" s="7">
        <v>0</v>
      </c>
    </row>
    <row r="138" spans="1:4" ht="17.100000000000001" customHeight="1" x14ac:dyDescent="0.15">
      <c r="A138" s="4" t="s">
        <v>137</v>
      </c>
      <c r="B138" s="3">
        <f>SUM(B139:B141)</f>
        <v>0</v>
      </c>
      <c r="C138" s="19" t="s">
        <v>928</v>
      </c>
      <c r="D138" s="7">
        <v>0</v>
      </c>
    </row>
    <row r="139" spans="1:4" ht="17.100000000000001" customHeight="1" x14ac:dyDescent="0.15">
      <c r="A139" s="6" t="s">
        <v>138</v>
      </c>
      <c r="B139" s="7">
        <v>0</v>
      </c>
      <c r="C139" s="19" t="s">
        <v>929</v>
      </c>
      <c r="D139" s="7">
        <v>0</v>
      </c>
    </row>
    <row r="140" spans="1:4" ht="17.100000000000001" customHeight="1" x14ac:dyDescent="0.15">
      <c r="A140" s="6" t="s">
        <v>139</v>
      </c>
      <c r="B140" s="7">
        <v>0</v>
      </c>
      <c r="C140" s="19" t="s">
        <v>930</v>
      </c>
      <c r="D140" s="7">
        <v>0</v>
      </c>
    </row>
    <row r="141" spans="1:4" ht="17.100000000000001" customHeight="1" x14ac:dyDescent="0.15">
      <c r="A141" s="6" t="s">
        <v>140</v>
      </c>
      <c r="B141" s="7">
        <v>0</v>
      </c>
      <c r="C141" s="17" t="s">
        <v>931</v>
      </c>
      <c r="D141" s="3">
        <f>SUM(D142:D151)</f>
        <v>2097</v>
      </c>
    </row>
    <row r="142" spans="1:4" ht="17.100000000000001" customHeight="1" x14ac:dyDescent="0.15">
      <c r="A142" s="4" t="s">
        <v>141</v>
      </c>
      <c r="B142" s="3">
        <f>SUM(B143:B144)</f>
        <v>0</v>
      </c>
      <c r="C142" s="19" t="s">
        <v>843</v>
      </c>
      <c r="D142" s="7">
        <v>1056</v>
      </c>
    </row>
    <row r="143" spans="1:4" ht="17.100000000000001" customHeight="1" x14ac:dyDescent="0.15">
      <c r="A143" s="6" t="s">
        <v>142</v>
      </c>
      <c r="B143" s="7">
        <v>0</v>
      </c>
      <c r="C143" s="19" t="s">
        <v>844</v>
      </c>
      <c r="D143" s="7">
        <v>1026</v>
      </c>
    </row>
    <row r="144" spans="1:4" ht="17.100000000000001" customHeight="1" x14ac:dyDescent="0.15">
      <c r="A144" s="6" t="s">
        <v>143</v>
      </c>
      <c r="B144" s="7">
        <v>0</v>
      </c>
      <c r="C144" s="19" t="s">
        <v>845</v>
      </c>
      <c r="D144" s="7">
        <v>0</v>
      </c>
    </row>
    <row r="145" spans="1:4" ht="17.100000000000001" customHeight="1" x14ac:dyDescent="0.15">
      <c r="A145" s="4" t="s">
        <v>144</v>
      </c>
      <c r="B145" s="7">
        <v>0</v>
      </c>
      <c r="C145" s="19" t="s">
        <v>932</v>
      </c>
      <c r="D145" s="7">
        <v>0</v>
      </c>
    </row>
    <row r="146" spans="1:4" ht="17.100000000000001" customHeight="1" x14ac:dyDescent="0.15">
      <c r="A146" s="4" t="s">
        <v>145</v>
      </c>
      <c r="B146" s="3">
        <f>SUM(B147:B151)</f>
        <v>0</v>
      </c>
      <c r="C146" s="19" t="s">
        <v>933</v>
      </c>
      <c r="D146" s="7">
        <v>0</v>
      </c>
    </row>
    <row r="147" spans="1:4" ht="17.100000000000001" customHeight="1" x14ac:dyDescent="0.15">
      <c r="A147" s="6" t="s">
        <v>146</v>
      </c>
      <c r="B147" s="7">
        <v>0</v>
      </c>
      <c r="C147" s="19" t="s">
        <v>934</v>
      </c>
      <c r="D147" s="7">
        <v>0</v>
      </c>
    </row>
    <row r="148" spans="1:4" ht="17.100000000000001" customHeight="1" x14ac:dyDescent="0.15">
      <c r="A148" s="6" t="s">
        <v>147</v>
      </c>
      <c r="B148" s="7">
        <v>0</v>
      </c>
      <c r="C148" s="19" t="s">
        <v>935</v>
      </c>
      <c r="D148" s="7">
        <v>0</v>
      </c>
    </row>
    <row r="149" spans="1:4" ht="17.100000000000001" customHeight="1" x14ac:dyDescent="0.15">
      <c r="A149" s="6" t="s">
        <v>148</v>
      </c>
      <c r="B149" s="7">
        <v>0</v>
      </c>
      <c r="C149" s="19" t="s">
        <v>936</v>
      </c>
      <c r="D149" s="7">
        <v>0</v>
      </c>
    </row>
    <row r="150" spans="1:4" ht="17.100000000000001" customHeight="1" x14ac:dyDescent="0.15">
      <c r="A150" s="6" t="s">
        <v>149</v>
      </c>
      <c r="B150" s="7">
        <v>0</v>
      </c>
      <c r="C150" s="19" t="s">
        <v>852</v>
      </c>
      <c r="D150" s="7">
        <v>0</v>
      </c>
    </row>
    <row r="151" spans="1:4" ht="17.100000000000001" customHeight="1" x14ac:dyDescent="0.15">
      <c r="A151" s="6" t="s">
        <v>150</v>
      </c>
      <c r="B151" s="7">
        <v>0</v>
      </c>
      <c r="C151" s="19" t="s">
        <v>937</v>
      </c>
      <c r="D151" s="7">
        <v>15</v>
      </c>
    </row>
    <row r="152" spans="1:4" ht="17.100000000000001" customHeight="1" x14ac:dyDescent="0.15">
      <c r="A152" s="4" t="s">
        <v>151</v>
      </c>
      <c r="B152" s="3">
        <f>SUM(B153:B155)</f>
        <v>0</v>
      </c>
      <c r="C152" s="17" t="s">
        <v>938</v>
      </c>
      <c r="D152" s="3">
        <f>SUM(D153:D163)</f>
        <v>66</v>
      </c>
    </row>
    <row r="153" spans="1:4" ht="17.100000000000001" customHeight="1" x14ac:dyDescent="0.15">
      <c r="A153" s="6" t="s">
        <v>152</v>
      </c>
      <c r="B153" s="7">
        <v>0</v>
      </c>
      <c r="C153" s="19" t="s">
        <v>843</v>
      </c>
      <c r="D153" s="7">
        <v>0</v>
      </c>
    </row>
    <row r="154" spans="1:4" ht="17.100000000000001" customHeight="1" x14ac:dyDescent="0.15">
      <c r="A154" s="6" t="s">
        <v>153</v>
      </c>
      <c r="B154" s="7">
        <v>0</v>
      </c>
      <c r="C154" s="19" t="s">
        <v>844</v>
      </c>
      <c r="D154" s="7">
        <v>0</v>
      </c>
    </row>
    <row r="155" spans="1:4" ht="17.100000000000001" customHeight="1" x14ac:dyDescent="0.15">
      <c r="A155" s="6" t="s">
        <v>154</v>
      </c>
      <c r="B155" s="7">
        <v>0</v>
      </c>
      <c r="C155" s="19" t="s">
        <v>845</v>
      </c>
      <c r="D155" s="7">
        <v>0</v>
      </c>
    </row>
    <row r="156" spans="1:4" ht="17.100000000000001" customHeight="1" x14ac:dyDescent="0.15">
      <c r="A156" s="4" t="s">
        <v>155</v>
      </c>
      <c r="B156" s="7">
        <v>126</v>
      </c>
      <c r="C156" s="19" t="s">
        <v>939</v>
      </c>
      <c r="D156" s="7">
        <v>0</v>
      </c>
    </row>
    <row r="157" spans="1:4" ht="17.100000000000001" customHeight="1" x14ac:dyDescent="0.15">
      <c r="A157" s="4" t="s">
        <v>156</v>
      </c>
      <c r="B157" s="7">
        <v>1281</v>
      </c>
      <c r="C157" s="19" t="s">
        <v>940</v>
      </c>
      <c r="D157" s="7">
        <v>0</v>
      </c>
    </row>
    <row r="158" spans="1:4" ht="17.100000000000001" customHeight="1" x14ac:dyDescent="0.15">
      <c r="A158" s="4" t="s">
        <v>157</v>
      </c>
      <c r="B158" s="3">
        <f>SUM(B159:B224)</f>
        <v>16292</v>
      </c>
      <c r="C158" s="19" t="s">
        <v>941</v>
      </c>
      <c r="D158" s="7">
        <v>0</v>
      </c>
    </row>
    <row r="159" spans="1:4" ht="17.100000000000001" customHeight="1" x14ac:dyDescent="0.15">
      <c r="A159" s="6" t="s">
        <v>158</v>
      </c>
      <c r="B159" s="7">
        <v>0</v>
      </c>
      <c r="C159" s="19" t="s">
        <v>942</v>
      </c>
      <c r="D159" s="7">
        <v>0</v>
      </c>
    </row>
    <row r="160" spans="1:4" ht="17.100000000000001" customHeight="1" x14ac:dyDescent="0.15">
      <c r="A160" s="6" t="s">
        <v>159</v>
      </c>
      <c r="B160" s="7">
        <v>0</v>
      </c>
      <c r="C160" s="19" t="s">
        <v>943</v>
      </c>
      <c r="D160" s="7">
        <v>0</v>
      </c>
    </row>
    <row r="161" spans="1:4" ht="17.100000000000001" customHeight="1" x14ac:dyDescent="0.15">
      <c r="A161" s="6" t="s">
        <v>160</v>
      </c>
      <c r="B161" s="7">
        <v>0</v>
      </c>
      <c r="C161" s="19" t="s">
        <v>944</v>
      </c>
      <c r="D161" s="7">
        <v>13</v>
      </c>
    </row>
    <row r="162" spans="1:4" ht="17.100000000000001" customHeight="1" x14ac:dyDescent="0.15">
      <c r="A162" s="6" t="s">
        <v>161</v>
      </c>
      <c r="B162" s="7">
        <v>0</v>
      </c>
      <c r="C162" s="19" t="s">
        <v>852</v>
      </c>
      <c r="D162" s="7">
        <v>0</v>
      </c>
    </row>
    <row r="163" spans="1:4" ht="17.100000000000001" customHeight="1" x14ac:dyDescent="0.15">
      <c r="A163" s="6" t="s">
        <v>162</v>
      </c>
      <c r="B163" s="7">
        <v>0</v>
      </c>
      <c r="C163" s="19" t="s">
        <v>945</v>
      </c>
      <c r="D163" s="7">
        <v>53</v>
      </c>
    </row>
    <row r="164" spans="1:4" ht="17.100000000000001" customHeight="1" x14ac:dyDescent="0.15">
      <c r="A164" s="6" t="s">
        <v>163</v>
      </c>
      <c r="B164" s="7">
        <v>0</v>
      </c>
      <c r="C164" s="17" t="s">
        <v>946</v>
      </c>
      <c r="D164" s="3">
        <f>SUM(D165:D173)</f>
        <v>1347</v>
      </c>
    </row>
    <row r="165" spans="1:4" ht="17.100000000000001" customHeight="1" x14ac:dyDescent="0.15">
      <c r="A165" s="6" t="s">
        <v>164</v>
      </c>
      <c r="B165" s="7">
        <v>0</v>
      </c>
      <c r="C165" s="19" t="s">
        <v>843</v>
      </c>
      <c r="D165" s="7">
        <v>196</v>
      </c>
    </row>
    <row r="166" spans="1:4" ht="17.100000000000001" customHeight="1" x14ac:dyDescent="0.15">
      <c r="A166" s="6" t="s">
        <v>165</v>
      </c>
      <c r="B166" s="7">
        <v>0</v>
      </c>
      <c r="C166" s="19" t="s">
        <v>844</v>
      </c>
      <c r="D166" s="7">
        <v>1000</v>
      </c>
    </row>
    <row r="167" spans="1:4" ht="17.100000000000001" customHeight="1" x14ac:dyDescent="0.15">
      <c r="A167" s="6" t="s">
        <v>166</v>
      </c>
      <c r="B167" s="7">
        <v>0</v>
      </c>
      <c r="C167" s="19" t="s">
        <v>845</v>
      </c>
      <c r="D167" s="7">
        <v>0</v>
      </c>
    </row>
    <row r="168" spans="1:4" ht="17.100000000000001" customHeight="1" x14ac:dyDescent="0.15">
      <c r="A168" s="6" t="s">
        <v>167</v>
      </c>
      <c r="B168" s="7">
        <v>0</v>
      </c>
      <c r="C168" s="19" t="s">
        <v>947</v>
      </c>
      <c r="D168" s="7">
        <v>57</v>
      </c>
    </row>
    <row r="169" spans="1:4" ht="17.100000000000001" customHeight="1" x14ac:dyDescent="0.15">
      <c r="A169" s="6" t="s">
        <v>168</v>
      </c>
      <c r="B169" s="7">
        <v>0</v>
      </c>
      <c r="C169" s="19" t="s">
        <v>948</v>
      </c>
      <c r="D169" s="7">
        <v>94</v>
      </c>
    </row>
    <row r="170" spans="1:4" ht="17.100000000000001" customHeight="1" x14ac:dyDescent="0.15">
      <c r="A170" s="6" t="s">
        <v>169</v>
      </c>
      <c r="B170" s="7">
        <v>0</v>
      </c>
      <c r="C170" s="19" t="s">
        <v>949</v>
      </c>
      <c r="D170" s="7">
        <v>0</v>
      </c>
    </row>
    <row r="171" spans="1:4" ht="17.100000000000001" customHeight="1" x14ac:dyDescent="0.15">
      <c r="A171" s="6" t="s">
        <v>170</v>
      </c>
      <c r="B171" s="7">
        <v>0</v>
      </c>
      <c r="C171" s="19" t="s">
        <v>885</v>
      </c>
      <c r="D171" s="7">
        <v>0</v>
      </c>
    </row>
    <row r="172" spans="1:4" ht="17.100000000000001" customHeight="1" x14ac:dyDescent="0.15">
      <c r="A172" s="6" t="s">
        <v>171</v>
      </c>
      <c r="B172" s="7">
        <v>0</v>
      </c>
      <c r="C172" s="19" t="s">
        <v>852</v>
      </c>
      <c r="D172" s="7">
        <v>0</v>
      </c>
    </row>
    <row r="173" spans="1:4" ht="17.100000000000001" customHeight="1" x14ac:dyDescent="0.15">
      <c r="A173" s="6" t="s">
        <v>172</v>
      </c>
      <c r="B173" s="7">
        <v>0</v>
      </c>
      <c r="C173" s="19" t="s">
        <v>950</v>
      </c>
      <c r="D173" s="7">
        <v>0</v>
      </c>
    </row>
    <row r="174" spans="1:4" ht="17.100000000000001" customHeight="1" x14ac:dyDescent="0.15">
      <c r="A174" s="6" t="s">
        <v>173</v>
      </c>
      <c r="B174" s="7">
        <v>0</v>
      </c>
      <c r="C174" s="17" t="s">
        <v>951</v>
      </c>
      <c r="D174" s="3">
        <f>SUM(D175:D187)</f>
        <v>237</v>
      </c>
    </row>
    <row r="175" spans="1:4" ht="17.100000000000001" customHeight="1" x14ac:dyDescent="0.15">
      <c r="A175" s="6" t="s">
        <v>174</v>
      </c>
      <c r="B175" s="7">
        <v>0</v>
      </c>
      <c r="C175" s="19" t="s">
        <v>843</v>
      </c>
      <c r="D175" s="7">
        <v>92</v>
      </c>
    </row>
    <row r="176" spans="1:4" ht="17.100000000000001" customHeight="1" x14ac:dyDescent="0.15">
      <c r="A176" s="6" t="s">
        <v>175</v>
      </c>
      <c r="B176" s="7">
        <v>0</v>
      </c>
      <c r="C176" s="19" t="s">
        <v>844</v>
      </c>
      <c r="D176" s="7">
        <v>75</v>
      </c>
    </row>
    <row r="177" spans="1:4" ht="17.100000000000001" customHeight="1" x14ac:dyDescent="0.15">
      <c r="A177" s="6" t="s">
        <v>176</v>
      </c>
      <c r="B177" s="7">
        <v>0</v>
      </c>
      <c r="C177" s="19" t="s">
        <v>845</v>
      </c>
      <c r="D177" s="7">
        <v>0</v>
      </c>
    </row>
    <row r="178" spans="1:4" ht="17.100000000000001" customHeight="1" x14ac:dyDescent="0.15">
      <c r="A178" s="6" t="s">
        <v>177</v>
      </c>
      <c r="B178" s="7">
        <v>0</v>
      </c>
      <c r="C178" s="19" t="s">
        <v>952</v>
      </c>
      <c r="D178" s="7">
        <v>0</v>
      </c>
    </row>
    <row r="179" spans="1:4" ht="17.100000000000001" customHeight="1" x14ac:dyDescent="0.15">
      <c r="A179" s="6" t="s">
        <v>178</v>
      </c>
      <c r="B179" s="7">
        <v>0</v>
      </c>
      <c r="C179" s="19" t="s">
        <v>953</v>
      </c>
      <c r="D179" s="7">
        <v>0</v>
      </c>
    </row>
    <row r="180" spans="1:4" ht="17.100000000000001" customHeight="1" x14ac:dyDescent="0.15">
      <c r="A180" s="6" t="s">
        <v>179</v>
      </c>
      <c r="B180" s="7">
        <v>0</v>
      </c>
      <c r="C180" s="19" t="s">
        <v>954</v>
      </c>
      <c r="D180" s="7">
        <v>0</v>
      </c>
    </row>
    <row r="181" spans="1:4" ht="17.100000000000001" customHeight="1" x14ac:dyDescent="0.15">
      <c r="A181" s="6" t="s">
        <v>180</v>
      </c>
      <c r="B181" s="7">
        <v>0</v>
      </c>
      <c r="C181" s="19" t="s">
        <v>955</v>
      </c>
      <c r="D181" s="7">
        <v>0</v>
      </c>
    </row>
    <row r="182" spans="1:4" ht="17.100000000000001" customHeight="1" x14ac:dyDescent="0.15">
      <c r="A182" s="6" t="s">
        <v>181</v>
      </c>
      <c r="B182" s="7">
        <v>0</v>
      </c>
      <c r="C182" s="19" t="s">
        <v>956</v>
      </c>
      <c r="D182" s="7">
        <v>0</v>
      </c>
    </row>
    <row r="183" spans="1:4" ht="17.100000000000001" customHeight="1" x14ac:dyDescent="0.15">
      <c r="A183" s="6" t="s">
        <v>182</v>
      </c>
      <c r="B183" s="7">
        <v>0</v>
      </c>
      <c r="C183" s="19" t="s">
        <v>957</v>
      </c>
      <c r="D183" s="7">
        <v>0</v>
      </c>
    </row>
    <row r="184" spans="1:4" ht="17.100000000000001" customHeight="1" x14ac:dyDescent="0.15">
      <c r="A184" s="6" t="s">
        <v>183</v>
      </c>
      <c r="B184" s="7">
        <v>0</v>
      </c>
      <c r="C184" s="19" t="s">
        <v>958</v>
      </c>
      <c r="D184" s="7">
        <v>0</v>
      </c>
    </row>
    <row r="185" spans="1:4" ht="17.100000000000001" customHeight="1" x14ac:dyDescent="0.15">
      <c r="A185" s="6" t="s">
        <v>184</v>
      </c>
      <c r="B185" s="7">
        <v>0</v>
      </c>
      <c r="C185" s="19" t="s">
        <v>959</v>
      </c>
      <c r="D185" s="7">
        <v>0</v>
      </c>
    </row>
    <row r="186" spans="1:4" ht="17.100000000000001" customHeight="1" x14ac:dyDescent="0.15">
      <c r="A186" s="6" t="s">
        <v>185</v>
      </c>
      <c r="B186" s="7">
        <v>0</v>
      </c>
      <c r="C186" s="19" t="s">
        <v>852</v>
      </c>
      <c r="D186" s="7">
        <v>0</v>
      </c>
    </row>
    <row r="187" spans="1:4" ht="17.100000000000001" customHeight="1" x14ac:dyDescent="0.15">
      <c r="A187" s="6" t="s">
        <v>186</v>
      </c>
      <c r="B187" s="7">
        <v>0</v>
      </c>
      <c r="C187" s="19" t="s">
        <v>960</v>
      </c>
      <c r="D187" s="7">
        <v>70</v>
      </c>
    </row>
    <row r="188" spans="1:4" ht="17.100000000000001" customHeight="1" x14ac:dyDescent="0.15">
      <c r="A188" s="6" t="s">
        <v>187</v>
      </c>
      <c r="B188" s="7">
        <v>0</v>
      </c>
      <c r="C188" s="17" t="s">
        <v>961</v>
      </c>
      <c r="D188" s="3">
        <f>SUM(D189:D200)</f>
        <v>719</v>
      </c>
    </row>
    <row r="189" spans="1:4" ht="17.100000000000001" customHeight="1" x14ac:dyDescent="0.15">
      <c r="A189" s="6" t="s">
        <v>188</v>
      </c>
      <c r="B189" s="7">
        <v>0</v>
      </c>
      <c r="C189" s="19" t="s">
        <v>843</v>
      </c>
      <c r="D189" s="7">
        <v>69</v>
      </c>
    </row>
    <row r="190" spans="1:4" ht="17.100000000000001" customHeight="1" x14ac:dyDescent="0.15">
      <c r="A190" s="6" t="s">
        <v>189</v>
      </c>
      <c r="B190" s="7">
        <v>0</v>
      </c>
      <c r="C190" s="19" t="s">
        <v>844</v>
      </c>
      <c r="D190" s="7">
        <v>150</v>
      </c>
    </row>
    <row r="191" spans="1:4" ht="17.100000000000001" customHeight="1" x14ac:dyDescent="0.15">
      <c r="A191" s="6" t="s">
        <v>190</v>
      </c>
      <c r="B191" s="7">
        <v>0</v>
      </c>
      <c r="C191" s="19" t="s">
        <v>845</v>
      </c>
      <c r="D191" s="7">
        <v>0</v>
      </c>
    </row>
    <row r="192" spans="1:4" ht="17.100000000000001" customHeight="1" x14ac:dyDescent="0.15">
      <c r="A192" s="6" t="s">
        <v>191</v>
      </c>
      <c r="B192" s="7">
        <v>0</v>
      </c>
      <c r="C192" s="19" t="s">
        <v>962</v>
      </c>
      <c r="D192" s="7">
        <v>0</v>
      </c>
    </row>
    <row r="193" spans="1:4" ht="17.100000000000001" customHeight="1" x14ac:dyDescent="0.15">
      <c r="A193" s="6" t="s">
        <v>192</v>
      </c>
      <c r="B193" s="7">
        <v>0</v>
      </c>
      <c r="C193" s="19" t="s">
        <v>963</v>
      </c>
      <c r="D193" s="7">
        <v>0</v>
      </c>
    </row>
    <row r="194" spans="1:4" ht="17.100000000000001" customHeight="1" x14ac:dyDescent="0.15">
      <c r="A194" s="6" t="s">
        <v>193</v>
      </c>
      <c r="B194" s="7">
        <v>0</v>
      </c>
      <c r="C194" s="19" t="s">
        <v>964</v>
      </c>
      <c r="D194" s="7">
        <v>0</v>
      </c>
    </row>
    <row r="195" spans="1:4" ht="17.100000000000001" customHeight="1" x14ac:dyDescent="0.15">
      <c r="A195" s="6" t="s">
        <v>194</v>
      </c>
      <c r="B195" s="7">
        <v>0</v>
      </c>
      <c r="C195" s="19" t="s">
        <v>965</v>
      </c>
      <c r="D195" s="7">
        <v>500</v>
      </c>
    </row>
    <row r="196" spans="1:4" ht="17.100000000000001" customHeight="1" x14ac:dyDescent="0.15">
      <c r="A196" s="6" t="s">
        <v>195</v>
      </c>
      <c r="B196" s="7">
        <v>0</v>
      </c>
      <c r="C196" s="19" t="s">
        <v>966</v>
      </c>
      <c r="D196" s="7">
        <v>0</v>
      </c>
    </row>
    <row r="197" spans="1:4" ht="17.100000000000001" customHeight="1" x14ac:dyDescent="0.15">
      <c r="A197" s="6" t="s">
        <v>196</v>
      </c>
      <c r="B197" s="7">
        <v>0</v>
      </c>
      <c r="C197" s="19" t="s">
        <v>967</v>
      </c>
      <c r="D197" s="7">
        <v>0</v>
      </c>
    </row>
    <row r="198" spans="1:4" ht="17.100000000000001" customHeight="1" x14ac:dyDescent="0.15">
      <c r="A198" s="6" t="s">
        <v>197</v>
      </c>
      <c r="B198" s="7">
        <v>0</v>
      </c>
      <c r="C198" s="19" t="s">
        <v>885</v>
      </c>
      <c r="D198" s="7">
        <v>0</v>
      </c>
    </row>
    <row r="199" spans="1:4" ht="17.100000000000001" customHeight="1" x14ac:dyDescent="0.15">
      <c r="A199" s="6" t="s">
        <v>198</v>
      </c>
      <c r="B199" s="7">
        <v>0</v>
      </c>
      <c r="C199" s="19" t="s">
        <v>852</v>
      </c>
      <c r="D199" s="7">
        <v>0</v>
      </c>
    </row>
    <row r="200" spans="1:4" ht="17.100000000000001" customHeight="1" x14ac:dyDescent="0.15">
      <c r="A200" s="6" t="s">
        <v>199</v>
      </c>
      <c r="B200" s="7">
        <v>0</v>
      </c>
      <c r="C200" s="19" t="s">
        <v>968</v>
      </c>
      <c r="D200" s="7">
        <v>0</v>
      </c>
    </row>
    <row r="201" spans="1:4" ht="17.100000000000001" customHeight="1" x14ac:dyDescent="0.15">
      <c r="A201" s="6" t="s">
        <v>200</v>
      </c>
      <c r="B201" s="7">
        <v>0</v>
      </c>
      <c r="C201" s="17" t="s">
        <v>969</v>
      </c>
      <c r="D201" s="3">
        <f>SUM(D202:D221)</f>
        <v>284</v>
      </c>
    </row>
    <row r="202" spans="1:4" ht="17.100000000000001" customHeight="1" x14ac:dyDescent="0.15">
      <c r="A202" s="6" t="s">
        <v>201</v>
      </c>
      <c r="B202" s="7">
        <v>0</v>
      </c>
      <c r="C202" s="19" t="s">
        <v>843</v>
      </c>
      <c r="D202" s="7">
        <v>249</v>
      </c>
    </row>
    <row r="203" spans="1:4" ht="17.100000000000001" customHeight="1" x14ac:dyDescent="0.15">
      <c r="A203" s="6" t="s">
        <v>202</v>
      </c>
      <c r="B203" s="7">
        <v>0</v>
      </c>
      <c r="C203" s="19" t="s">
        <v>844</v>
      </c>
      <c r="D203" s="7">
        <v>31</v>
      </c>
    </row>
    <row r="204" spans="1:4" ht="17.100000000000001" customHeight="1" x14ac:dyDescent="0.15">
      <c r="A204" s="6" t="s">
        <v>203</v>
      </c>
      <c r="B204" s="7">
        <v>0</v>
      </c>
      <c r="C204" s="19" t="s">
        <v>845</v>
      </c>
      <c r="D204" s="7">
        <v>0</v>
      </c>
    </row>
    <row r="205" spans="1:4" ht="17.100000000000001" customHeight="1" x14ac:dyDescent="0.15">
      <c r="A205" s="6" t="s">
        <v>204</v>
      </c>
      <c r="B205" s="7">
        <v>0</v>
      </c>
      <c r="C205" s="19" t="s">
        <v>970</v>
      </c>
      <c r="D205" s="7">
        <v>0</v>
      </c>
    </row>
    <row r="206" spans="1:4" ht="17.100000000000001" customHeight="1" x14ac:dyDescent="0.15">
      <c r="A206" s="6" t="s">
        <v>205</v>
      </c>
      <c r="B206" s="7">
        <v>0</v>
      </c>
      <c r="C206" s="19" t="s">
        <v>971</v>
      </c>
      <c r="D206" s="7">
        <v>0</v>
      </c>
    </row>
    <row r="207" spans="1:4" ht="17.100000000000001" customHeight="1" x14ac:dyDescent="0.15">
      <c r="A207" s="6" t="s">
        <v>206</v>
      </c>
      <c r="B207" s="7">
        <v>0</v>
      </c>
      <c r="C207" s="19" t="s">
        <v>972</v>
      </c>
      <c r="D207" s="7">
        <v>0</v>
      </c>
    </row>
    <row r="208" spans="1:4" ht="17.100000000000001" customHeight="1" x14ac:dyDescent="0.15">
      <c r="A208" s="6" t="s">
        <v>207</v>
      </c>
      <c r="B208" s="7">
        <v>0</v>
      </c>
      <c r="C208" s="19" t="s">
        <v>973</v>
      </c>
      <c r="D208" s="7">
        <v>0</v>
      </c>
    </row>
    <row r="209" spans="1:4" ht="17.100000000000001" customHeight="1" x14ac:dyDescent="0.15">
      <c r="A209" s="6" t="s">
        <v>208</v>
      </c>
      <c r="B209" s="7">
        <v>0</v>
      </c>
      <c r="C209" s="19" t="s">
        <v>974</v>
      </c>
      <c r="D209" s="7">
        <v>4</v>
      </c>
    </row>
    <row r="210" spans="1:4" ht="17.100000000000001" customHeight="1" x14ac:dyDescent="0.15">
      <c r="A210" s="6" t="s">
        <v>209</v>
      </c>
      <c r="B210" s="7">
        <v>0</v>
      </c>
      <c r="C210" s="19" t="s">
        <v>975</v>
      </c>
      <c r="D210" s="7">
        <v>0</v>
      </c>
    </row>
    <row r="211" spans="1:4" ht="17.100000000000001" customHeight="1" x14ac:dyDescent="0.15">
      <c r="A211" s="6" t="s">
        <v>210</v>
      </c>
      <c r="B211" s="7">
        <v>0</v>
      </c>
      <c r="C211" s="19" t="s">
        <v>976</v>
      </c>
      <c r="D211" s="7">
        <v>0</v>
      </c>
    </row>
    <row r="212" spans="1:4" ht="17.100000000000001" customHeight="1" x14ac:dyDescent="0.15">
      <c r="A212" s="6" t="s">
        <v>211</v>
      </c>
      <c r="B212" s="7">
        <v>0</v>
      </c>
      <c r="C212" s="19" t="s">
        <v>977</v>
      </c>
      <c r="D212" s="7">
        <v>0</v>
      </c>
    </row>
    <row r="213" spans="1:4" ht="17.100000000000001" customHeight="1" x14ac:dyDescent="0.15">
      <c r="A213" s="6" t="s">
        <v>212</v>
      </c>
      <c r="B213" s="7">
        <v>0</v>
      </c>
      <c r="C213" s="19" t="s">
        <v>978</v>
      </c>
      <c r="D213" s="7">
        <v>0</v>
      </c>
    </row>
    <row r="214" spans="1:4" ht="17.100000000000001" customHeight="1" x14ac:dyDescent="0.15">
      <c r="A214" s="6" t="s">
        <v>213</v>
      </c>
      <c r="B214" s="7">
        <v>0</v>
      </c>
      <c r="C214" s="19" t="s">
        <v>979</v>
      </c>
      <c r="D214" s="7">
        <v>0</v>
      </c>
    </row>
    <row r="215" spans="1:4" ht="17.100000000000001" customHeight="1" x14ac:dyDescent="0.15">
      <c r="A215" s="6" t="s">
        <v>214</v>
      </c>
      <c r="B215" s="7">
        <v>0</v>
      </c>
      <c r="C215" s="19" t="s">
        <v>980</v>
      </c>
      <c r="D215" s="7">
        <v>0</v>
      </c>
    </row>
    <row r="216" spans="1:4" ht="17.100000000000001" customHeight="1" x14ac:dyDescent="0.15">
      <c r="A216" s="6" t="s">
        <v>215</v>
      </c>
      <c r="B216" s="7">
        <v>0</v>
      </c>
      <c r="C216" s="19" t="s">
        <v>981</v>
      </c>
      <c r="D216" s="7">
        <v>0</v>
      </c>
    </row>
    <row r="217" spans="1:4" ht="17.100000000000001" customHeight="1" x14ac:dyDescent="0.15">
      <c r="A217" s="6" t="s">
        <v>216</v>
      </c>
      <c r="B217" s="7">
        <v>0</v>
      </c>
      <c r="C217" s="19" t="s">
        <v>982</v>
      </c>
      <c r="D217" s="7">
        <v>0</v>
      </c>
    </row>
    <row r="218" spans="1:4" ht="17.100000000000001" customHeight="1" x14ac:dyDescent="0.15">
      <c r="A218" s="6" t="s">
        <v>217</v>
      </c>
      <c r="B218" s="7">
        <v>0</v>
      </c>
      <c r="C218" s="19" t="s">
        <v>983</v>
      </c>
      <c r="D218" s="7">
        <v>0</v>
      </c>
    </row>
    <row r="219" spans="1:4" ht="17.100000000000001" customHeight="1" x14ac:dyDescent="0.15">
      <c r="A219" s="6" t="s">
        <v>218</v>
      </c>
      <c r="B219" s="7">
        <v>0</v>
      </c>
      <c r="C219" s="19" t="s">
        <v>984</v>
      </c>
      <c r="D219" s="7">
        <v>0</v>
      </c>
    </row>
    <row r="220" spans="1:4" ht="17.100000000000001" customHeight="1" x14ac:dyDescent="0.15">
      <c r="A220" s="6" t="s">
        <v>219</v>
      </c>
      <c r="B220" s="7">
        <v>0</v>
      </c>
      <c r="C220" s="19" t="s">
        <v>852</v>
      </c>
      <c r="D220" s="7">
        <v>0</v>
      </c>
    </row>
    <row r="221" spans="1:4" ht="17.100000000000001" customHeight="1" x14ac:dyDescent="0.15">
      <c r="A221" s="6" t="s">
        <v>220</v>
      </c>
      <c r="B221" s="7">
        <v>0</v>
      </c>
      <c r="C221" s="19" t="s">
        <v>985</v>
      </c>
      <c r="D221" s="7">
        <v>0</v>
      </c>
    </row>
    <row r="222" spans="1:4" ht="17.100000000000001" customHeight="1" x14ac:dyDescent="0.15">
      <c r="A222" s="6" t="s">
        <v>221</v>
      </c>
      <c r="B222" s="7">
        <v>0</v>
      </c>
      <c r="C222" s="17" t="s">
        <v>986</v>
      </c>
      <c r="D222" s="3">
        <f>SUM(D223:D239)</f>
        <v>0</v>
      </c>
    </row>
    <row r="223" spans="1:4" ht="17.100000000000001" customHeight="1" x14ac:dyDescent="0.15">
      <c r="A223" s="6" t="s">
        <v>222</v>
      </c>
      <c r="B223" s="7">
        <v>0</v>
      </c>
      <c r="C223" s="19" t="s">
        <v>843</v>
      </c>
      <c r="D223" s="7">
        <v>0</v>
      </c>
    </row>
    <row r="224" spans="1:4" ht="17.100000000000001" customHeight="1" x14ac:dyDescent="0.15">
      <c r="A224" s="6" t="s">
        <v>223</v>
      </c>
      <c r="B224" s="7">
        <v>16292</v>
      </c>
      <c r="C224" s="19" t="s">
        <v>844</v>
      </c>
      <c r="D224" s="7">
        <v>0</v>
      </c>
    </row>
    <row r="225" spans="1:4" ht="17.100000000000001" customHeight="1" x14ac:dyDescent="0.15">
      <c r="A225" s="4" t="s">
        <v>224</v>
      </c>
      <c r="B225" s="7">
        <v>24</v>
      </c>
      <c r="C225" s="19" t="s">
        <v>845</v>
      </c>
      <c r="D225" s="7">
        <v>0</v>
      </c>
    </row>
    <row r="226" spans="1:4" ht="17.100000000000001" customHeight="1" x14ac:dyDescent="0.15">
      <c r="A226" s="4" t="s">
        <v>225</v>
      </c>
      <c r="B226" s="3">
        <f>SUM(B227:B228)</f>
        <v>6317</v>
      </c>
      <c r="C226" s="19" t="s">
        <v>987</v>
      </c>
      <c r="D226" s="7">
        <v>0</v>
      </c>
    </row>
    <row r="227" spans="1:4" ht="17.100000000000001" customHeight="1" x14ac:dyDescent="0.15">
      <c r="A227" s="6" t="s">
        <v>226</v>
      </c>
      <c r="B227" s="7">
        <v>0</v>
      </c>
      <c r="C227" s="19" t="s">
        <v>988</v>
      </c>
      <c r="D227" s="7">
        <v>0</v>
      </c>
    </row>
    <row r="228" spans="1:4" ht="17.100000000000001" customHeight="1" x14ac:dyDescent="0.15">
      <c r="A228" s="6" t="s">
        <v>227</v>
      </c>
      <c r="B228" s="7">
        <v>6317</v>
      </c>
      <c r="C228" s="19" t="s">
        <v>989</v>
      </c>
      <c r="D228" s="7">
        <v>0</v>
      </c>
    </row>
    <row r="229" spans="1:4" ht="17.100000000000001" customHeight="1" x14ac:dyDescent="0.15">
      <c r="A229" s="4" t="s">
        <v>228</v>
      </c>
      <c r="B229" s="7">
        <v>1841</v>
      </c>
      <c r="C229" s="19" t="s">
        <v>990</v>
      </c>
      <c r="D229" s="7">
        <v>0</v>
      </c>
    </row>
    <row r="230" spans="1:4" ht="17.100000000000001" customHeight="1" x14ac:dyDescent="0.15">
      <c r="A230" s="4" t="s">
        <v>229</v>
      </c>
      <c r="B230" s="7">
        <v>1316</v>
      </c>
      <c r="C230" s="19" t="s">
        <v>991</v>
      </c>
      <c r="D230" s="7">
        <v>0</v>
      </c>
    </row>
    <row r="231" spans="1:4" ht="17.100000000000001" customHeight="1" x14ac:dyDescent="0.15">
      <c r="A231" s="4" t="s">
        <v>230</v>
      </c>
      <c r="B231" s="3">
        <f>SUM(B232:B233)</f>
        <v>39</v>
      </c>
      <c r="C231" s="19" t="s">
        <v>992</v>
      </c>
      <c r="D231" s="7">
        <v>0</v>
      </c>
    </row>
    <row r="232" spans="1:4" ht="17.100000000000001" customHeight="1" x14ac:dyDescent="0.15">
      <c r="A232" s="6" t="s">
        <v>231</v>
      </c>
      <c r="B232" s="7">
        <v>37</v>
      </c>
      <c r="C232" s="19" t="s">
        <v>993</v>
      </c>
      <c r="D232" s="7">
        <v>0</v>
      </c>
    </row>
    <row r="233" spans="1:4" ht="17.100000000000001" customHeight="1" x14ac:dyDescent="0.15">
      <c r="A233" s="6" t="s">
        <v>232</v>
      </c>
      <c r="B233" s="7">
        <v>2</v>
      </c>
      <c r="C233" s="19" t="s">
        <v>994</v>
      </c>
      <c r="D233" s="7">
        <v>0</v>
      </c>
    </row>
    <row r="234" spans="1:4" ht="17.100000000000001" customHeight="1" x14ac:dyDescent="0.15">
      <c r="A234" s="4" t="s">
        <v>233</v>
      </c>
      <c r="B234" s="3">
        <f>SUM(B235:B237,B240:B243,B247:B262,B268:B269,B274,B278:B283,B288:B290)</f>
        <v>0</v>
      </c>
      <c r="C234" s="19" t="s">
        <v>995</v>
      </c>
      <c r="D234" s="7">
        <v>0</v>
      </c>
    </row>
    <row r="235" spans="1:4" ht="17.100000000000001" customHeight="1" x14ac:dyDescent="0.15">
      <c r="A235" s="4" t="s">
        <v>234</v>
      </c>
      <c r="B235" s="7">
        <v>0</v>
      </c>
      <c r="C235" s="19" t="s">
        <v>996</v>
      </c>
      <c r="D235" s="7">
        <v>0</v>
      </c>
    </row>
    <row r="236" spans="1:4" ht="17.100000000000001" customHeight="1" x14ac:dyDescent="0.15">
      <c r="A236" s="4" t="s">
        <v>235</v>
      </c>
      <c r="B236" s="7">
        <v>0</v>
      </c>
      <c r="C236" s="19" t="s">
        <v>997</v>
      </c>
      <c r="D236" s="7">
        <v>0</v>
      </c>
    </row>
    <row r="237" spans="1:4" ht="17.100000000000001" customHeight="1" x14ac:dyDescent="0.15">
      <c r="A237" s="4" t="s">
        <v>236</v>
      </c>
      <c r="B237" s="3">
        <f>SUM(B238:B239)</f>
        <v>0</v>
      </c>
      <c r="C237" s="19" t="s">
        <v>998</v>
      </c>
      <c r="D237" s="7">
        <v>0</v>
      </c>
    </row>
    <row r="238" spans="1:4" ht="17.100000000000001" customHeight="1" x14ac:dyDescent="0.15">
      <c r="A238" s="6" t="s">
        <v>237</v>
      </c>
      <c r="B238" s="7">
        <v>0</v>
      </c>
      <c r="C238" s="19" t="s">
        <v>852</v>
      </c>
      <c r="D238" s="7">
        <v>0</v>
      </c>
    </row>
    <row r="239" spans="1:4" ht="17.100000000000001" customHeight="1" x14ac:dyDescent="0.15">
      <c r="A239" s="6" t="s">
        <v>238</v>
      </c>
      <c r="B239" s="7">
        <v>0</v>
      </c>
      <c r="C239" s="19" t="s">
        <v>999</v>
      </c>
      <c r="D239" s="7">
        <v>0</v>
      </c>
    </row>
    <row r="240" spans="1:4" ht="17.100000000000001" customHeight="1" x14ac:dyDescent="0.15">
      <c r="A240" s="4" t="s">
        <v>239</v>
      </c>
      <c r="B240" s="7">
        <v>0</v>
      </c>
      <c r="C240" s="17" t="s">
        <v>1000</v>
      </c>
      <c r="D240" s="3">
        <f>SUM(D241:D248)</f>
        <v>0</v>
      </c>
    </row>
    <row r="241" spans="1:4" ht="17.100000000000001" customHeight="1" x14ac:dyDescent="0.15">
      <c r="A241" s="4" t="s">
        <v>240</v>
      </c>
      <c r="B241" s="7">
        <v>0</v>
      </c>
      <c r="C241" s="19" t="s">
        <v>843</v>
      </c>
      <c r="D241" s="7">
        <v>0</v>
      </c>
    </row>
    <row r="242" spans="1:4" ht="17.100000000000001" customHeight="1" x14ac:dyDescent="0.15">
      <c r="A242" s="4" t="s">
        <v>241</v>
      </c>
      <c r="B242" s="7">
        <v>0</v>
      </c>
      <c r="C242" s="19" t="s">
        <v>844</v>
      </c>
      <c r="D242" s="7">
        <v>0</v>
      </c>
    </row>
    <row r="243" spans="1:4" ht="17.100000000000001" customHeight="1" x14ac:dyDescent="0.15">
      <c r="A243" s="4" t="s">
        <v>242</v>
      </c>
      <c r="B243" s="3">
        <f>SUM(B244:B246)</f>
        <v>0</v>
      </c>
      <c r="C243" s="19" t="s">
        <v>845</v>
      </c>
      <c r="D243" s="7">
        <v>0</v>
      </c>
    </row>
    <row r="244" spans="1:4" ht="17.100000000000001" customHeight="1" x14ac:dyDescent="0.15">
      <c r="A244" s="6" t="s">
        <v>243</v>
      </c>
      <c r="B244" s="7">
        <v>0</v>
      </c>
      <c r="C244" s="19" t="s">
        <v>1001</v>
      </c>
      <c r="D244" s="7">
        <v>0</v>
      </c>
    </row>
    <row r="245" spans="1:4" ht="17.100000000000001" customHeight="1" x14ac:dyDescent="0.15">
      <c r="A245" s="6" t="s">
        <v>244</v>
      </c>
      <c r="B245" s="7">
        <v>0</v>
      </c>
      <c r="C245" s="19" t="s">
        <v>1002</v>
      </c>
      <c r="D245" s="7">
        <v>0</v>
      </c>
    </row>
    <row r="246" spans="1:4" ht="17.100000000000001" customHeight="1" x14ac:dyDescent="0.15">
      <c r="A246" s="6" t="s">
        <v>245</v>
      </c>
      <c r="B246" s="7">
        <v>0</v>
      </c>
      <c r="C246" s="19" t="s">
        <v>1003</v>
      </c>
      <c r="D246" s="7">
        <v>0</v>
      </c>
    </row>
    <row r="247" spans="1:4" ht="17.100000000000001" customHeight="1" x14ac:dyDescent="0.15">
      <c r="A247" s="4" t="s">
        <v>246</v>
      </c>
      <c r="B247" s="7">
        <v>0</v>
      </c>
      <c r="C247" s="19" t="s">
        <v>852</v>
      </c>
      <c r="D247" s="7">
        <v>0</v>
      </c>
    </row>
    <row r="248" spans="1:4" ht="17.100000000000001" customHeight="1" x14ac:dyDescent="0.15">
      <c r="A248" s="4" t="s">
        <v>247</v>
      </c>
      <c r="B248" s="7">
        <v>0</v>
      </c>
      <c r="C248" s="19" t="s">
        <v>1004</v>
      </c>
      <c r="D248" s="7">
        <v>0</v>
      </c>
    </row>
    <row r="249" spans="1:4" ht="17.100000000000001" customHeight="1" x14ac:dyDescent="0.15">
      <c r="A249" s="4" t="s">
        <v>248</v>
      </c>
      <c r="B249" s="7">
        <v>0</v>
      </c>
      <c r="C249" s="17" t="s">
        <v>1005</v>
      </c>
      <c r="D249" s="3">
        <f>SUM(D250:D262)</f>
        <v>448</v>
      </c>
    </row>
    <row r="250" spans="1:4" ht="17.100000000000001" customHeight="1" x14ac:dyDescent="0.15">
      <c r="A250" s="4" t="s">
        <v>249</v>
      </c>
      <c r="B250" s="7">
        <v>0</v>
      </c>
      <c r="C250" s="19" t="s">
        <v>843</v>
      </c>
      <c r="D250" s="7">
        <v>48</v>
      </c>
    </row>
    <row r="251" spans="1:4" ht="17.100000000000001" customHeight="1" x14ac:dyDescent="0.15">
      <c r="A251" s="4" t="s">
        <v>250</v>
      </c>
      <c r="B251" s="7">
        <v>0</v>
      </c>
      <c r="C251" s="19" t="s">
        <v>844</v>
      </c>
      <c r="D251" s="7">
        <v>400</v>
      </c>
    </row>
    <row r="252" spans="1:4" ht="17.100000000000001" customHeight="1" x14ac:dyDescent="0.15">
      <c r="A252" s="4" t="s">
        <v>251</v>
      </c>
      <c r="B252" s="7">
        <v>0</v>
      </c>
      <c r="C252" s="19" t="s">
        <v>845</v>
      </c>
      <c r="D252" s="7">
        <v>0</v>
      </c>
    </row>
    <row r="253" spans="1:4" ht="17.100000000000001" customHeight="1" x14ac:dyDescent="0.15">
      <c r="A253" s="4" t="s">
        <v>252</v>
      </c>
      <c r="B253" s="7">
        <v>0</v>
      </c>
      <c r="C253" s="19" t="s">
        <v>1006</v>
      </c>
      <c r="D253" s="7">
        <v>0</v>
      </c>
    </row>
    <row r="254" spans="1:4" ht="17.100000000000001" customHeight="1" x14ac:dyDescent="0.15">
      <c r="A254" s="4" t="s">
        <v>253</v>
      </c>
      <c r="B254" s="7">
        <v>0</v>
      </c>
      <c r="C254" s="19" t="s">
        <v>1007</v>
      </c>
      <c r="D254" s="7">
        <v>0</v>
      </c>
    </row>
    <row r="255" spans="1:4" ht="17.100000000000001" customHeight="1" x14ac:dyDescent="0.15">
      <c r="A255" s="4" t="s">
        <v>254</v>
      </c>
      <c r="B255" s="7">
        <v>0</v>
      </c>
      <c r="C255" s="19" t="s">
        <v>1008</v>
      </c>
      <c r="D255" s="7">
        <v>0</v>
      </c>
    </row>
    <row r="256" spans="1:4" ht="17.100000000000001" customHeight="1" x14ac:dyDescent="0.15">
      <c r="A256" s="4" t="s">
        <v>255</v>
      </c>
      <c r="B256" s="7">
        <v>0</v>
      </c>
      <c r="C256" s="19" t="s">
        <v>1009</v>
      </c>
      <c r="D256" s="7">
        <v>0</v>
      </c>
    </row>
    <row r="257" spans="1:4" ht="17.100000000000001" customHeight="1" x14ac:dyDescent="0.15">
      <c r="A257" s="4" t="s">
        <v>256</v>
      </c>
      <c r="B257" s="7">
        <v>0</v>
      </c>
      <c r="C257" s="19" t="s">
        <v>1010</v>
      </c>
      <c r="D257" s="7">
        <v>0</v>
      </c>
    </row>
    <row r="258" spans="1:4" ht="17.100000000000001" customHeight="1" x14ac:dyDescent="0.15">
      <c r="A258" s="4" t="s">
        <v>257</v>
      </c>
      <c r="B258" s="7">
        <v>0</v>
      </c>
      <c r="C258" s="19" t="s">
        <v>1011</v>
      </c>
      <c r="D258" s="7">
        <v>0</v>
      </c>
    </row>
    <row r="259" spans="1:4" ht="17.100000000000001" customHeight="1" x14ac:dyDescent="0.15">
      <c r="A259" s="4" t="s">
        <v>258</v>
      </c>
      <c r="B259" s="7">
        <v>0</v>
      </c>
      <c r="C259" s="19" t="s">
        <v>1012</v>
      </c>
      <c r="D259" s="7">
        <v>0</v>
      </c>
    </row>
    <row r="260" spans="1:4" ht="17.100000000000001" customHeight="1" x14ac:dyDescent="0.15">
      <c r="A260" s="4" t="s">
        <v>259</v>
      </c>
      <c r="B260" s="7">
        <v>0</v>
      </c>
      <c r="C260" s="19" t="s">
        <v>1013</v>
      </c>
      <c r="D260" s="7">
        <v>0</v>
      </c>
    </row>
    <row r="261" spans="1:4" ht="17.100000000000001" customHeight="1" x14ac:dyDescent="0.15">
      <c r="A261" s="4" t="s">
        <v>260</v>
      </c>
      <c r="B261" s="7">
        <v>0</v>
      </c>
      <c r="C261" s="19" t="s">
        <v>1014</v>
      </c>
      <c r="D261" s="7">
        <v>0</v>
      </c>
    </row>
    <row r="262" spans="1:4" ht="17.100000000000001" customHeight="1" x14ac:dyDescent="0.15">
      <c r="A262" s="4" t="s">
        <v>261</v>
      </c>
      <c r="B262" s="3">
        <f>SUM(B263:B267)</f>
        <v>0</v>
      </c>
      <c r="C262" s="19" t="s">
        <v>1015</v>
      </c>
      <c r="D262" s="7">
        <v>0</v>
      </c>
    </row>
    <row r="263" spans="1:4" ht="17.100000000000001" customHeight="1" x14ac:dyDescent="0.15">
      <c r="A263" s="6" t="s">
        <v>262</v>
      </c>
      <c r="B263" s="7">
        <v>0</v>
      </c>
      <c r="C263" s="17" t="s">
        <v>1016</v>
      </c>
      <c r="D263" s="3">
        <f>SUM(D264:D277)</f>
        <v>253</v>
      </c>
    </row>
    <row r="264" spans="1:4" ht="17.100000000000001" customHeight="1" x14ac:dyDescent="0.15">
      <c r="A264" s="6" t="s">
        <v>263</v>
      </c>
      <c r="B264" s="7">
        <v>0</v>
      </c>
      <c r="C264" s="19" t="s">
        <v>843</v>
      </c>
      <c r="D264" s="7">
        <v>0</v>
      </c>
    </row>
    <row r="265" spans="1:4" ht="17.100000000000001" customHeight="1" x14ac:dyDescent="0.15">
      <c r="A265" s="6" t="s">
        <v>264</v>
      </c>
      <c r="B265" s="7">
        <v>0</v>
      </c>
      <c r="C265" s="19" t="s">
        <v>844</v>
      </c>
      <c r="D265" s="7">
        <v>0</v>
      </c>
    </row>
    <row r="266" spans="1:4" ht="17.100000000000001" customHeight="1" x14ac:dyDescent="0.15">
      <c r="A266" s="6" t="s">
        <v>265</v>
      </c>
      <c r="B266" s="7">
        <v>0</v>
      </c>
      <c r="C266" s="19" t="s">
        <v>845</v>
      </c>
      <c r="D266" s="7">
        <v>0</v>
      </c>
    </row>
    <row r="267" spans="1:4" ht="17.100000000000001" customHeight="1" x14ac:dyDescent="0.15">
      <c r="A267" s="6" t="s">
        <v>266</v>
      </c>
      <c r="B267" s="7">
        <v>0</v>
      </c>
      <c r="C267" s="19" t="s">
        <v>1017</v>
      </c>
      <c r="D267" s="7">
        <v>54</v>
      </c>
    </row>
    <row r="268" spans="1:4" ht="17.100000000000001" customHeight="1" x14ac:dyDescent="0.15">
      <c r="A268" s="4" t="s">
        <v>267</v>
      </c>
      <c r="B268" s="7">
        <v>0</v>
      </c>
      <c r="C268" s="19" t="s">
        <v>1018</v>
      </c>
      <c r="D268" s="7">
        <v>0</v>
      </c>
    </row>
    <row r="269" spans="1:4" ht="17.100000000000001" customHeight="1" x14ac:dyDescent="0.15">
      <c r="A269" s="4" t="s">
        <v>268</v>
      </c>
      <c r="B269" s="3">
        <f>SUM(B270:B273)</f>
        <v>0</v>
      </c>
      <c r="C269" s="19" t="s">
        <v>1019</v>
      </c>
      <c r="D269" s="7">
        <v>142</v>
      </c>
    </row>
    <row r="270" spans="1:4" ht="17.100000000000001" customHeight="1" x14ac:dyDescent="0.15">
      <c r="A270" s="6" t="s">
        <v>269</v>
      </c>
      <c r="B270" s="7">
        <v>0</v>
      </c>
      <c r="C270" s="19" t="s">
        <v>1020</v>
      </c>
      <c r="D270" s="7">
        <v>12</v>
      </c>
    </row>
    <row r="271" spans="1:4" ht="17.100000000000001" customHeight="1" x14ac:dyDescent="0.15">
      <c r="A271" s="6" t="s">
        <v>270</v>
      </c>
      <c r="B271" s="7">
        <v>0</v>
      </c>
      <c r="C271" s="19" t="s">
        <v>1021</v>
      </c>
      <c r="D271" s="7">
        <v>10</v>
      </c>
    </row>
    <row r="272" spans="1:4" ht="17.100000000000001" customHeight="1" x14ac:dyDescent="0.15">
      <c r="A272" s="6" t="s">
        <v>271</v>
      </c>
      <c r="B272" s="7">
        <v>0</v>
      </c>
      <c r="C272" s="19" t="s">
        <v>1022</v>
      </c>
      <c r="D272" s="7">
        <v>35</v>
      </c>
    </row>
    <row r="273" spans="1:4" ht="17.100000000000001" customHeight="1" x14ac:dyDescent="0.15">
      <c r="A273" s="6" t="s">
        <v>272</v>
      </c>
      <c r="B273" s="7">
        <v>0</v>
      </c>
      <c r="C273" s="19" t="s">
        <v>1023</v>
      </c>
      <c r="D273" s="7">
        <v>0</v>
      </c>
    </row>
    <row r="274" spans="1:4" ht="17.100000000000001" customHeight="1" x14ac:dyDescent="0.15">
      <c r="A274" s="4" t="s">
        <v>273</v>
      </c>
      <c r="B274" s="3">
        <f>SUM(B275:B277)</f>
        <v>0</v>
      </c>
      <c r="C274" s="19" t="s">
        <v>1024</v>
      </c>
      <c r="D274" s="7">
        <v>0</v>
      </c>
    </row>
    <row r="275" spans="1:4" ht="17.100000000000001" customHeight="1" x14ac:dyDescent="0.15">
      <c r="A275" s="6" t="s">
        <v>274</v>
      </c>
      <c r="B275" s="7">
        <v>0</v>
      </c>
      <c r="C275" s="19" t="s">
        <v>1025</v>
      </c>
      <c r="D275" s="7">
        <v>0</v>
      </c>
    </row>
    <row r="276" spans="1:4" ht="17.100000000000001" customHeight="1" x14ac:dyDescent="0.15">
      <c r="A276" s="6" t="s">
        <v>275</v>
      </c>
      <c r="B276" s="7">
        <v>0</v>
      </c>
      <c r="C276" s="19" t="s">
        <v>1026</v>
      </c>
      <c r="D276" s="7">
        <v>0</v>
      </c>
    </row>
    <row r="277" spans="1:4" ht="17.100000000000001" customHeight="1" x14ac:dyDescent="0.15">
      <c r="A277" s="6" t="s">
        <v>276</v>
      </c>
      <c r="B277" s="7">
        <v>0</v>
      </c>
      <c r="C277" s="19" t="s">
        <v>1027</v>
      </c>
      <c r="D277" s="7">
        <v>0</v>
      </c>
    </row>
    <row r="278" spans="1:4" ht="17.100000000000001" customHeight="1" x14ac:dyDescent="0.15">
      <c r="A278" s="4" t="s">
        <v>277</v>
      </c>
      <c r="B278" s="7">
        <v>0</v>
      </c>
      <c r="C278" s="17" t="s">
        <v>1028</v>
      </c>
      <c r="D278" s="3">
        <f>SUM(D279:D284)</f>
        <v>72</v>
      </c>
    </row>
    <row r="279" spans="1:4" ht="17.100000000000001" customHeight="1" x14ac:dyDescent="0.15">
      <c r="A279" s="4" t="s">
        <v>278</v>
      </c>
      <c r="B279" s="7">
        <v>0</v>
      </c>
      <c r="C279" s="19" t="s">
        <v>843</v>
      </c>
      <c r="D279" s="7">
        <v>8</v>
      </c>
    </row>
    <row r="280" spans="1:4" ht="17.100000000000001" customHeight="1" x14ac:dyDescent="0.15">
      <c r="A280" s="4" t="s">
        <v>279</v>
      </c>
      <c r="B280" s="7">
        <v>0</v>
      </c>
      <c r="C280" s="19" t="s">
        <v>844</v>
      </c>
      <c r="D280" s="7">
        <v>57</v>
      </c>
    </row>
    <row r="281" spans="1:4" ht="17.100000000000001" customHeight="1" x14ac:dyDescent="0.15">
      <c r="A281" s="4" t="s">
        <v>280</v>
      </c>
      <c r="B281" s="7">
        <v>0</v>
      </c>
      <c r="C281" s="19" t="s">
        <v>845</v>
      </c>
      <c r="D281" s="7">
        <v>0</v>
      </c>
    </row>
    <row r="282" spans="1:4" ht="17.100000000000001" customHeight="1" x14ac:dyDescent="0.15">
      <c r="A282" s="4" t="s">
        <v>281</v>
      </c>
      <c r="B282" s="7">
        <v>0</v>
      </c>
      <c r="C282" s="19" t="s">
        <v>1029</v>
      </c>
      <c r="D282" s="7">
        <v>0</v>
      </c>
    </row>
    <row r="283" spans="1:4" ht="17.100000000000001" customHeight="1" x14ac:dyDescent="0.15">
      <c r="A283" s="4" t="s">
        <v>282</v>
      </c>
      <c r="B283" s="3">
        <f>SUM(B284:B287)</f>
        <v>0</v>
      </c>
      <c r="C283" s="19" t="s">
        <v>852</v>
      </c>
      <c r="D283" s="7">
        <v>0</v>
      </c>
    </row>
    <row r="284" spans="1:4" ht="17.100000000000001" customHeight="1" x14ac:dyDescent="0.15">
      <c r="A284" s="6" t="s">
        <v>283</v>
      </c>
      <c r="B284" s="7">
        <v>0</v>
      </c>
      <c r="C284" s="19" t="s">
        <v>1030</v>
      </c>
      <c r="D284" s="7">
        <v>7</v>
      </c>
    </row>
    <row r="285" spans="1:4" ht="17.100000000000001" customHeight="1" x14ac:dyDescent="0.15">
      <c r="A285" s="6" t="s">
        <v>284</v>
      </c>
      <c r="B285" s="7">
        <v>0</v>
      </c>
      <c r="C285" s="17" t="s">
        <v>1031</v>
      </c>
      <c r="D285" s="3">
        <f>SUM(D286:D291)</f>
        <v>109</v>
      </c>
    </row>
    <row r="286" spans="1:4" ht="17.100000000000001" customHeight="1" x14ac:dyDescent="0.15">
      <c r="A286" s="6" t="s">
        <v>285</v>
      </c>
      <c r="B286" s="7">
        <v>0</v>
      </c>
      <c r="C286" s="19" t="s">
        <v>843</v>
      </c>
      <c r="D286" s="7">
        <v>49</v>
      </c>
    </row>
    <row r="287" spans="1:4" ht="17.100000000000001" customHeight="1" x14ac:dyDescent="0.15">
      <c r="A287" s="6" t="s">
        <v>286</v>
      </c>
      <c r="B287" s="7">
        <v>0</v>
      </c>
      <c r="C287" s="19" t="s">
        <v>844</v>
      </c>
      <c r="D287" s="7">
        <v>60</v>
      </c>
    </row>
    <row r="288" spans="1:4" ht="17.100000000000001" customHeight="1" x14ac:dyDescent="0.15">
      <c r="A288" s="4" t="s">
        <v>287</v>
      </c>
      <c r="B288" s="7">
        <v>0</v>
      </c>
      <c r="C288" s="19" t="s">
        <v>845</v>
      </c>
      <c r="D288" s="7">
        <v>0</v>
      </c>
    </row>
    <row r="289" spans="1:4" ht="17.100000000000001" customHeight="1" x14ac:dyDescent="0.15">
      <c r="A289" s="4" t="s">
        <v>288</v>
      </c>
      <c r="B289" s="7">
        <v>0</v>
      </c>
      <c r="C289" s="19" t="s">
        <v>1032</v>
      </c>
      <c r="D289" s="7">
        <v>0</v>
      </c>
    </row>
    <row r="290" spans="1:4" ht="17.100000000000001" customHeight="1" x14ac:dyDescent="0.15">
      <c r="A290" s="4" t="s">
        <v>289</v>
      </c>
      <c r="B290" s="7">
        <v>0</v>
      </c>
      <c r="C290" s="19" t="s">
        <v>852</v>
      </c>
      <c r="D290" s="7">
        <v>0</v>
      </c>
    </row>
    <row r="291" spans="1:4" ht="17.100000000000001" customHeight="1" x14ac:dyDescent="0.15">
      <c r="A291" s="4" t="s">
        <v>290</v>
      </c>
      <c r="B291" s="3">
        <f>SUM(B292,B296)</f>
        <v>13198</v>
      </c>
      <c r="C291" s="19" t="s">
        <v>1033</v>
      </c>
      <c r="D291" s="7">
        <v>0</v>
      </c>
    </row>
    <row r="292" spans="1:4" ht="17.100000000000001" customHeight="1" x14ac:dyDescent="0.15">
      <c r="A292" s="4" t="s">
        <v>291</v>
      </c>
      <c r="B292" s="3">
        <f>SUM(B293:B295)</f>
        <v>13182</v>
      </c>
      <c r="C292" s="17" t="s">
        <v>1034</v>
      </c>
      <c r="D292" s="3">
        <f>SUM(D293:D300)</f>
        <v>977</v>
      </c>
    </row>
    <row r="293" spans="1:4" ht="17.100000000000001" customHeight="1" x14ac:dyDescent="0.15">
      <c r="A293" s="6" t="s">
        <v>292</v>
      </c>
      <c r="B293" s="7">
        <v>0</v>
      </c>
      <c r="C293" s="19" t="s">
        <v>843</v>
      </c>
      <c r="D293" s="7">
        <v>431</v>
      </c>
    </row>
    <row r="294" spans="1:4" ht="17.100000000000001" customHeight="1" x14ac:dyDescent="0.15">
      <c r="A294" s="6" t="s">
        <v>293</v>
      </c>
      <c r="B294" s="7">
        <v>0</v>
      </c>
      <c r="C294" s="19" t="s">
        <v>844</v>
      </c>
      <c r="D294" s="7">
        <v>526</v>
      </c>
    </row>
    <row r="295" spans="1:4" ht="17.100000000000001" customHeight="1" x14ac:dyDescent="0.15">
      <c r="A295" s="6" t="s">
        <v>294</v>
      </c>
      <c r="B295" s="7">
        <v>13182</v>
      </c>
      <c r="C295" s="19" t="s">
        <v>845</v>
      </c>
      <c r="D295" s="7">
        <v>0</v>
      </c>
    </row>
    <row r="296" spans="1:4" ht="17.100000000000001" customHeight="1" x14ac:dyDescent="0.15">
      <c r="A296" s="4" t="s">
        <v>295</v>
      </c>
      <c r="B296" s="7">
        <v>16</v>
      </c>
      <c r="C296" s="19" t="s">
        <v>1035</v>
      </c>
      <c r="D296" s="7">
        <v>0</v>
      </c>
    </row>
    <row r="297" spans="1:4" ht="17.100000000000001" customHeight="1" x14ac:dyDescent="0.15">
      <c r="A297" s="4" t="s">
        <v>296</v>
      </c>
      <c r="B297" s="3">
        <f>SUM(B298:B300)</f>
        <v>0</v>
      </c>
      <c r="C297" s="19" t="s">
        <v>1036</v>
      </c>
      <c r="D297" s="7">
        <v>0</v>
      </c>
    </row>
    <row r="298" spans="1:4" ht="17.100000000000001" customHeight="1" x14ac:dyDescent="0.15">
      <c r="A298" s="4" t="s">
        <v>297</v>
      </c>
      <c r="B298" s="7">
        <v>0</v>
      </c>
      <c r="C298" s="19" t="s">
        <v>1037</v>
      </c>
      <c r="D298" s="7">
        <v>0</v>
      </c>
    </row>
    <row r="299" spans="1:4" ht="17.100000000000001" customHeight="1" x14ac:dyDescent="0.15">
      <c r="A299" s="4" t="s">
        <v>298</v>
      </c>
      <c r="B299" s="7">
        <v>0</v>
      </c>
      <c r="C299" s="19" t="s">
        <v>852</v>
      </c>
      <c r="D299" s="7">
        <v>0</v>
      </c>
    </row>
    <row r="300" spans="1:4" ht="17.100000000000001" customHeight="1" x14ac:dyDescent="0.15">
      <c r="A300" s="4" t="s">
        <v>299</v>
      </c>
      <c r="B300" s="7">
        <v>0</v>
      </c>
      <c r="C300" s="19" t="s">
        <v>1038</v>
      </c>
      <c r="D300" s="7">
        <v>20</v>
      </c>
    </row>
    <row r="301" spans="1:4" ht="17.100000000000001" customHeight="1" x14ac:dyDescent="0.15">
      <c r="A301" s="4" t="s">
        <v>300</v>
      </c>
      <c r="B301" s="3">
        <f>SUM(B302:B309)</f>
        <v>0</v>
      </c>
      <c r="C301" s="17" t="s">
        <v>1039</v>
      </c>
      <c r="D301" s="3">
        <f>SUM(D302:D306)</f>
        <v>364</v>
      </c>
    </row>
    <row r="302" spans="1:4" ht="17.100000000000001" customHeight="1" x14ac:dyDescent="0.15">
      <c r="A302" s="4" t="s">
        <v>301</v>
      </c>
      <c r="B302" s="7">
        <v>0</v>
      </c>
      <c r="C302" s="19" t="s">
        <v>843</v>
      </c>
      <c r="D302" s="7">
        <v>164</v>
      </c>
    </row>
    <row r="303" spans="1:4" ht="17.100000000000001" customHeight="1" x14ac:dyDescent="0.15">
      <c r="A303" s="4" t="s">
        <v>302</v>
      </c>
      <c r="B303" s="7">
        <v>0</v>
      </c>
      <c r="C303" s="19" t="s">
        <v>844</v>
      </c>
      <c r="D303" s="7">
        <v>199</v>
      </c>
    </row>
    <row r="304" spans="1:4" ht="17.100000000000001" customHeight="1" x14ac:dyDescent="0.15">
      <c r="A304" s="4" t="s">
        <v>303</v>
      </c>
      <c r="B304" s="7">
        <v>0</v>
      </c>
      <c r="C304" s="19" t="s">
        <v>845</v>
      </c>
      <c r="D304" s="7">
        <v>0</v>
      </c>
    </row>
    <row r="305" spans="1:4" ht="17.100000000000001" customHeight="1" x14ac:dyDescent="0.15">
      <c r="A305" s="4" t="s">
        <v>304</v>
      </c>
      <c r="B305" s="7">
        <v>0</v>
      </c>
      <c r="C305" s="19" t="s">
        <v>1040</v>
      </c>
      <c r="D305" s="7">
        <v>1</v>
      </c>
    </row>
    <row r="306" spans="1:4" ht="17.100000000000001" customHeight="1" x14ac:dyDescent="0.15">
      <c r="A306" s="4" t="s">
        <v>305</v>
      </c>
      <c r="B306" s="7">
        <v>0</v>
      </c>
      <c r="C306" s="19" t="s">
        <v>1041</v>
      </c>
      <c r="D306" s="7">
        <v>0</v>
      </c>
    </row>
    <row r="307" spans="1:4" ht="17.100000000000001" customHeight="1" x14ac:dyDescent="0.15">
      <c r="A307" s="4" t="s">
        <v>306</v>
      </c>
      <c r="B307" s="7">
        <v>0</v>
      </c>
      <c r="C307" s="17" t="s">
        <v>1042</v>
      </c>
      <c r="D307" s="3">
        <f>SUM(D308:D314)</f>
        <v>5806</v>
      </c>
    </row>
    <row r="308" spans="1:4" ht="17.100000000000001" customHeight="1" x14ac:dyDescent="0.15">
      <c r="A308" s="4" t="s">
        <v>307</v>
      </c>
      <c r="B308" s="7">
        <v>0</v>
      </c>
      <c r="C308" s="19" t="s">
        <v>843</v>
      </c>
      <c r="D308" s="7">
        <v>2541</v>
      </c>
    </row>
    <row r="309" spans="1:4" ht="17.100000000000001" customHeight="1" x14ac:dyDescent="0.15">
      <c r="A309" s="4" t="s">
        <v>308</v>
      </c>
      <c r="B309" s="7">
        <v>0</v>
      </c>
      <c r="C309" s="19" t="s">
        <v>844</v>
      </c>
      <c r="D309" s="7">
        <v>3265</v>
      </c>
    </row>
    <row r="310" spans="1:4" ht="17.100000000000001" customHeight="1" x14ac:dyDescent="0.15">
      <c r="A310" s="4" t="s">
        <v>309</v>
      </c>
      <c r="B310" s="3">
        <f>SUM(B311:B318)</f>
        <v>16038</v>
      </c>
      <c r="C310" s="19" t="s">
        <v>845</v>
      </c>
      <c r="D310" s="7">
        <v>0</v>
      </c>
    </row>
    <row r="311" spans="1:4" ht="17.100000000000001" customHeight="1" x14ac:dyDescent="0.15">
      <c r="A311" s="4" t="s">
        <v>310</v>
      </c>
      <c r="B311" s="7">
        <v>733</v>
      </c>
      <c r="C311" s="19" t="s">
        <v>860</v>
      </c>
      <c r="D311" s="7">
        <v>0</v>
      </c>
    </row>
    <row r="312" spans="1:4" ht="17.100000000000001" customHeight="1" x14ac:dyDescent="0.15">
      <c r="A312" s="4" t="s">
        <v>311</v>
      </c>
      <c r="B312" s="7">
        <v>843</v>
      </c>
      <c r="C312" s="19" t="s">
        <v>1043</v>
      </c>
      <c r="D312" s="7">
        <v>0</v>
      </c>
    </row>
    <row r="313" spans="1:4" ht="17.100000000000001" customHeight="1" x14ac:dyDescent="0.15">
      <c r="A313" s="4" t="s">
        <v>312</v>
      </c>
      <c r="B313" s="7">
        <v>10568</v>
      </c>
      <c r="C313" s="19" t="s">
        <v>852</v>
      </c>
      <c r="D313" s="7">
        <v>0</v>
      </c>
    </row>
    <row r="314" spans="1:4" ht="17.100000000000001" customHeight="1" x14ac:dyDescent="0.15">
      <c r="A314" s="4" t="s">
        <v>313</v>
      </c>
      <c r="B314" s="7">
        <v>11</v>
      </c>
      <c r="C314" s="19" t="s">
        <v>1044</v>
      </c>
      <c r="D314" s="7">
        <v>0</v>
      </c>
    </row>
    <row r="315" spans="1:4" ht="17.100000000000001" customHeight="1" x14ac:dyDescent="0.15">
      <c r="A315" s="4" t="s">
        <v>314</v>
      </c>
      <c r="B315" s="7">
        <v>0</v>
      </c>
      <c r="C315" s="17" t="s">
        <v>1045</v>
      </c>
      <c r="D315" s="3">
        <f>SUM(D316:D321)</f>
        <v>733</v>
      </c>
    </row>
    <row r="316" spans="1:4" ht="17.100000000000001" customHeight="1" x14ac:dyDescent="0.15">
      <c r="A316" s="4" t="s">
        <v>315</v>
      </c>
      <c r="B316" s="7">
        <v>2457</v>
      </c>
      <c r="C316" s="19" t="s">
        <v>843</v>
      </c>
      <c r="D316" s="7">
        <v>486</v>
      </c>
    </row>
    <row r="317" spans="1:4" ht="17.100000000000001" customHeight="1" x14ac:dyDescent="0.15">
      <c r="A317" s="4" t="s">
        <v>316</v>
      </c>
      <c r="B317" s="7">
        <v>1374</v>
      </c>
      <c r="C317" s="19" t="s">
        <v>844</v>
      </c>
      <c r="D317" s="7">
        <v>195</v>
      </c>
    </row>
    <row r="318" spans="1:4" ht="17.100000000000001" customHeight="1" x14ac:dyDescent="0.15">
      <c r="A318" s="4" t="s">
        <v>317</v>
      </c>
      <c r="B318" s="7">
        <v>52</v>
      </c>
      <c r="C318" s="19" t="s">
        <v>845</v>
      </c>
      <c r="D318" s="7">
        <v>0</v>
      </c>
    </row>
    <row r="319" spans="1:4" ht="17.100000000000001" customHeight="1" x14ac:dyDescent="0.15">
      <c r="A319" s="4" t="s">
        <v>318</v>
      </c>
      <c r="B319" s="3">
        <f>SUM(B320:B327)</f>
        <v>14544</v>
      </c>
      <c r="C319" s="19" t="s">
        <v>857</v>
      </c>
      <c r="D319" s="7">
        <v>0</v>
      </c>
    </row>
    <row r="320" spans="1:4" ht="17.100000000000001" customHeight="1" x14ac:dyDescent="0.15">
      <c r="A320" s="4" t="s">
        <v>319</v>
      </c>
      <c r="B320" s="7">
        <v>1680</v>
      </c>
      <c r="C320" s="19" t="s">
        <v>852</v>
      </c>
      <c r="D320" s="7">
        <v>0</v>
      </c>
    </row>
    <row r="321" spans="1:4" ht="17.100000000000001" customHeight="1" x14ac:dyDescent="0.15">
      <c r="A321" s="4" t="s">
        <v>320</v>
      </c>
      <c r="B321" s="7">
        <v>859</v>
      </c>
      <c r="C321" s="19" t="s">
        <v>1046</v>
      </c>
      <c r="D321" s="7">
        <v>52</v>
      </c>
    </row>
    <row r="322" spans="1:4" ht="17.100000000000001" customHeight="1" x14ac:dyDescent="0.15">
      <c r="A322" s="4" t="s">
        <v>321</v>
      </c>
      <c r="B322" s="7">
        <v>4840</v>
      </c>
      <c r="C322" s="17" t="s">
        <v>1047</v>
      </c>
      <c r="D322" s="3">
        <f>SUM(D323:D329)</f>
        <v>2406</v>
      </c>
    </row>
    <row r="323" spans="1:4" ht="17.100000000000001" customHeight="1" x14ac:dyDescent="0.15">
      <c r="A323" s="4" t="s">
        <v>322</v>
      </c>
      <c r="B323" s="7">
        <v>24</v>
      </c>
      <c r="C323" s="19" t="s">
        <v>843</v>
      </c>
      <c r="D323" s="7">
        <v>818</v>
      </c>
    </row>
    <row r="324" spans="1:4" ht="17.100000000000001" customHeight="1" x14ac:dyDescent="0.15">
      <c r="A324" s="4" t="s">
        <v>323</v>
      </c>
      <c r="B324" s="7">
        <v>1386</v>
      </c>
      <c r="C324" s="19" t="s">
        <v>844</v>
      </c>
      <c r="D324" s="7">
        <v>852</v>
      </c>
    </row>
    <row r="325" spans="1:4" ht="17.100000000000001" customHeight="1" x14ac:dyDescent="0.15">
      <c r="A325" s="4" t="s">
        <v>324</v>
      </c>
      <c r="B325" s="7">
        <v>624</v>
      </c>
      <c r="C325" s="19" t="s">
        <v>845</v>
      </c>
      <c r="D325" s="7">
        <v>0</v>
      </c>
    </row>
    <row r="326" spans="1:4" ht="17.100000000000001" customHeight="1" x14ac:dyDescent="0.15">
      <c r="A326" s="4" t="s">
        <v>325</v>
      </c>
      <c r="B326" s="7">
        <v>5012</v>
      </c>
      <c r="C326" s="19" t="s">
        <v>1048</v>
      </c>
      <c r="D326" s="7">
        <v>0</v>
      </c>
    </row>
    <row r="327" spans="1:4" ht="17.100000000000001" customHeight="1" x14ac:dyDescent="0.15">
      <c r="A327" s="4" t="s">
        <v>326</v>
      </c>
      <c r="B327" s="7">
        <v>119</v>
      </c>
      <c r="C327" s="19" t="s">
        <v>1049</v>
      </c>
      <c r="D327" s="7">
        <v>0</v>
      </c>
    </row>
    <row r="328" spans="1:4" ht="17.100000000000001" customHeight="1" x14ac:dyDescent="0.15">
      <c r="A328" s="4" t="s">
        <v>327</v>
      </c>
      <c r="B328" s="3">
        <f>SUM(B329:B331)</f>
        <v>4203</v>
      </c>
      <c r="C328" s="19" t="s">
        <v>852</v>
      </c>
      <c r="D328" s="7">
        <v>0</v>
      </c>
    </row>
    <row r="329" spans="1:4" ht="17.100000000000001" customHeight="1" x14ac:dyDescent="0.15">
      <c r="A329" s="4" t="s">
        <v>328</v>
      </c>
      <c r="B329" s="7">
        <v>0</v>
      </c>
      <c r="C329" s="19" t="s">
        <v>1050</v>
      </c>
      <c r="D329" s="7">
        <v>736</v>
      </c>
    </row>
    <row r="330" spans="1:4" ht="17.100000000000001" customHeight="1" x14ac:dyDescent="0.15">
      <c r="A330" s="4" t="s">
        <v>329</v>
      </c>
      <c r="B330" s="7">
        <v>4147</v>
      </c>
      <c r="C330" s="17" t="s">
        <v>1051</v>
      </c>
      <c r="D330" s="3">
        <f>SUM(D331:D334)</f>
        <v>0</v>
      </c>
    </row>
    <row r="331" spans="1:4" ht="17.100000000000001" customHeight="1" x14ac:dyDescent="0.15">
      <c r="A331" s="4" t="s">
        <v>330</v>
      </c>
      <c r="B331" s="7">
        <v>56</v>
      </c>
      <c r="C331" s="19" t="s">
        <v>1052</v>
      </c>
      <c r="D331" s="7">
        <v>0</v>
      </c>
    </row>
    <row r="332" spans="1:4" ht="17.100000000000001" customHeight="1" x14ac:dyDescent="0.15">
      <c r="A332" s="4" t="s">
        <v>331</v>
      </c>
      <c r="B332" s="3">
        <f>SUM(B333:B340)</f>
        <v>2450</v>
      </c>
      <c r="C332" s="19" t="s">
        <v>1053</v>
      </c>
      <c r="D332" s="7">
        <v>0</v>
      </c>
    </row>
    <row r="333" spans="1:4" ht="17.100000000000001" customHeight="1" x14ac:dyDescent="0.15">
      <c r="A333" s="4" t="s">
        <v>332</v>
      </c>
      <c r="B333" s="7">
        <v>434</v>
      </c>
      <c r="C333" s="19" t="s">
        <v>1054</v>
      </c>
      <c r="D333" s="7">
        <v>0</v>
      </c>
    </row>
    <row r="334" spans="1:4" ht="17.100000000000001" customHeight="1" x14ac:dyDescent="0.15">
      <c r="A334" s="4" t="s">
        <v>333</v>
      </c>
      <c r="B334" s="7">
        <v>219</v>
      </c>
      <c r="C334" s="20" t="s">
        <v>1055</v>
      </c>
      <c r="D334" s="7">
        <v>0</v>
      </c>
    </row>
    <row r="335" spans="1:4" ht="17.100000000000001" customHeight="1" x14ac:dyDescent="0.15">
      <c r="A335" s="4" t="s">
        <v>334</v>
      </c>
      <c r="B335" s="7">
        <v>841</v>
      </c>
      <c r="C335" s="17" t="s">
        <v>1056</v>
      </c>
      <c r="D335" s="3">
        <f>SUM(D336:D337)</f>
        <v>160</v>
      </c>
    </row>
    <row r="336" spans="1:4" ht="17.100000000000001" customHeight="1" x14ac:dyDescent="0.15">
      <c r="A336" s="4" t="s">
        <v>335</v>
      </c>
      <c r="B336" s="7">
        <v>52</v>
      </c>
      <c r="C336" s="21" t="s">
        <v>1057</v>
      </c>
      <c r="D336" s="7">
        <v>0</v>
      </c>
    </row>
    <row r="337" spans="1:4" ht="17.100000000000001" customHeight="1" x14ac:dyDescent="0.15">
      <c r="A337" s="4" t="s">
        <v>336</v>
      </c>
      <c r="B337" s="7">
        <v>193</v>
      </c>
      <c r="C337" s="19" t="s">
        <v>1058</v>
      </c>
      <c r="D337" s="7">
        <v>160</v>
      </c>
    </row>
    <row r="338" spans="1:4" ht="17.100000000000001" customHeight="1" x14ac:dyDescent="0.15">
      <c r="A338" s="4" t="s">
        <v>337</v>
      </c>
      <c r="B338" s="7">
        <v>0</v>
      </c>
      <c r="C338" s="17" t="s">
        <v>1059</v>
      </c>
      <c r="D338" s="3">
        <f>SUM(D339,D346,D349,D356,D362,D367:D368,D373)</f>
        <v>0</v>
      </c>
    </row>
    <row r="339" spans="1:4" ht="17.100000000000001" customHeight="1" x14ac:dyDescent="0.15">
      <c r="A339" s="4" t="s">
        <v>338</v>
      </c>
      <c r="B339" s="7">
        <v>651</v>
      </c>
      <c r="C339" s="17" t="s">
        <v>1060</v>
      </c>
      <c r="D339" s="3">
        <f>SUM(D340:D345)</f>
        <v>0</v>
      </c>
    </row>
    <row r="340" spans="1:4" ht="17.100000000000001" customHeight="1" x14ac:dyDescent="0.15">
      <c r="A340" s="4" t="s">
        <v>339</v>
      </c>
      <c r="B340" s="7">
        <v>60</v>
      </c>
      <c r="C340" s="19" t="s">
        <v>843</v>
      </c>
      <c r="D340" s="7">
        <v>0</v>
      </c>
    </row>
    <row r="341" spans="1:4" ht="17.100000000000001" customHeight="1" x14ac:dyDescent="0.15">
      <c r="A341" s="4" t="s">
        <v>340</v>
      </c>
      <c r="B341" s="3">
        <f>SUM(B342:B349)</f>
        <v>4861</v>
      </c>
      <c r="C341" s="19" t="s">
        <v>844</v>
      </c>
      <c r="D341" s="7">
        <v>0</v>
      </c>
    </row>
    <row r="342" spans="1:4" ht="17.100000000000001" customHeight="1" x14ac:dyDescent="0.15">
      <c r="A342" s="4" t="s">
        <v>341</v>
      </c>
      <c r="B342" s="7">
        <v>0</v>
      </c>
      <c r="C342" s="19" t="s">
        <v>845</v>
      </c>
      <c r="D342" s="7">
        <v>0</v>
      </c>
    </row>
    <row r="343" spans="1:4" ht="17.100000000000001" customHeight="1" x14ac:dyDescent="0.15">
      <c r="A343" s="4" t="s">
        <v>342</v>
      </c>
      <c r="B343" s="7">
        <v>0</v>
      </c>
      <c r="C343" s="19" t="s">
        <v>1043</v>
      </c>
      <c r="D343" s="7">
        <v>0</v>
      </c>
    </row>
    <row r="344" spans="1:4" ht="17.100000000000001" customHeight="1" x14ac:dyDescent="0.15">
      <c r="A344" s="4" t="s">
        <v>343</v>
      </c>
      <c r="B344" s="7">
        <v>0</v>
      </c>
      <c r="C344" s="19" t="s">
        <v>852</v>
      </c>
      <c r="D344" s="7">
        <v>0</v>
      </c>
    </row>
    <row r="345" spans="1:4" ht="17.100000000000001" customHeight="1" x14ac:dyDescent="0.15">
      <c r="A345" s="4" t="s">
        <v>344</v>
      </c>
      <c r="B345" s="7">
        <v>0</v>
      </c>
      <c r="C345" s="19" t="s">
        <v>1061</v>
      </c>
      <c r="D345" s="7">
        <v>0</v>
      </c>
    </row>
    <row r="346" spans="1:4" ht="17.100000000000001" customHeight="1" x14ac:dyDescent="0.15">
      <c r="A346" s="4" t="s">
        <v>345</v>
      </c>
      <c r="B346" s="7">
        <v>0</v>
      </c>
      <c r="C346" s="17" t="s">
        <v>1062</v>
      </c>
      <c r="D346" s="3">
        <f>SUM(D347:D348)</f>
        <v>0</v>
      </c>
    </row>
    <row r="347" spans="1:4" ht="17.100000000000001" customHeight="1" x14ac:dyDescent="0.15">
      <c r="A347" s="4" t="s">
        <v>346</v>
      </c>
      <c r="B347" s="7">
        <v>0</v>
      </c>
      <c r="C347" s="19" t="s">
        <v>1063</v>
      </c>
      <c r="D347" s="7">
        <v>0</v>
      </c>
    </row>
    <row r="348" spans="1:4" ht="17.100000000000001" customHeight="1" x14ac:dyDescent="0.15">
      <c r="A348" s="4" t="s">
        <v>347</v>
      </c>
      <c r="B348" s="7">
        <v>4858</v>
      </c>
      <c r="C348" s="19" t="s">
        <v>1064</v>
      </c>
      <c r="D348" s="7">
        <v>0</v>
      </c>
    </row>
    <row r="349" spans="1:4" ht="17.100000000000001" customHeight="1" x14ac:dyDescent="0.15">
      <c r="A349" s="4" t="s">
        <v>348</v>
      </c>
      <c r="B349" s="7">
        <v>3</v>
      </c>
      <c r="C349" s="17" t="s">
        <v>1065</v>
      </c>
      <c r="D349" s="3">
        <f>SUM(D350:D355)</f>
        <v>0</v>
      </c>
    </row>
    <row r="350" spans="1:4" ht="17.100000000000001" customHeight="1" x14ac:dyDescent="0.15">
      <c r="A350" s="4" t="s">
        <v>349</v>
      </c>
      <c r="B350" s="3">
        <f>SUM(B351:B352)</f>
        <v>3242</v>
      </c>
      <c r="C350" s="19" t="s">
        <v>1066</v>
      </c>
      <c r="D350" s="7">
        <v>0</v>
      </c>
    </row>
    <row r="351" spans="1:4" ht="17.100000000000001" customHeight="1" x14ac:dyDescent="0.15">
      <c r="A351" s="4" t="s">
        <v>350</v>
      </c>
      <c r="B351" s="7">
        <v>3242</v>
      </c>
      <c r="C351" s="19" t="s">
        <v>1067</v>
      </c>
      <c r="D351" s="7">
        <v>0</v>
      </c>
    </row>
    <row r="352" spans="1:4" ht="17.100000000000001" customHeight="1" x14ac:dyDescent="0.15">
      <c r="A352" s="8" t="s">
        <v>351</v>
      </c>
      <c r="B352" s="7">
        <v>0</v>
      </c>
      <c r="C352" s="19" t="s">
        <v>1068</v>
      </c>
      <c r="D352" s="7">
        <v>0</v>
      </c>
    </row>
    <row r="353" spans="1:4" ht="17.100000000000001" customHeight="1" x14ac:dyDescent="0.15">
      <c r="A353" s="4" t="s">
        <v>352</v>
      </c>
      <c r="B353" s="3">
        <f>SUM(B354:B355)</f>
        <v>0</v>
      </c>
      <c r="C353" s="19" t="s">
        <v>1069</v>
      </c>
      <c r="D353" s="7">
        <v>0</v>
      </c>
    </row>
    <row r="354" spans="1:4" ht="17.100000000000001" customHeight="1" x14ac:dyDescent="0.15">
      <c r="A354" s="9" t="s">
        <v>353</v>
      </c>
      <c r="B354" s="7">
        <v>0</v>
      </c>
      <c r="C354" s="19" t="s">
        <v>1070</v>
      </c>
      <c r="D354" s="7">
        <v>0</v>
      </c>
    </row>
    <row r="355" spans="1:4" ht="17.100000000000001" customHeight="1" x14ac:dyDescent="0.15">
      <c r="A355" s="4" t="s">
        <v>354</v>
      </c>
      <c r="B355" s="7">
        <v>0</v>
      </c>
      <c r="C355" s="19" t="s">
        <v>1071</v>
      </c>
      <c r="D355" s="7">
        <v>0</v>
      </c>
    </row>
    <row r="356" spans="1:4" ht="17.100000000000001" customHeight="1" x14ac:dyDescent="0.15">
      <c r="A356" s="4" t="s">
        <v>355</v>
      </c>
      <c r="B356" s="3">
        <f>SUM(B357:B358)</f>
        <v>0</v>
      </c>
      <c r="C356" s="17" t="s">
        <v>1072</v>
      </c>
      <c r="D356" s="3">
        <f>SUM(D357:D361)</f>
        <v>0</v>
      </c>
    </row>
    <row r="357" spans="1:4" ht="17.100000000000001" customHeight="1" x14ac:dyDescent="0.15">
      <c r="A357" s="4" t="s">
        <v>356</v>
      </c>
      <c r="B357" s="7">
        <v>0</v>
      </c>
      <c r="C357" s="19" t="s">
        <v>1073</v>
      </c>
      <c r="D357" s="7">
        <v>0</v>
      </c>
    </row>
    <row r="358" spans="1:4" ht="17.100000000000001" customHeight="1" x14ac:dyDescent="0.15">
      <c r="A358" s="4" t="s">
        <v>357</v>
      </c>
      <c r="B358" s="7">
        <v>0</v>
      </c>
      <c r="C358" s="19" t="s">
        <v>1074</v>
      </c>
      <c r="D358" s="7">
        <v>0</v>
      </c>
    </row>
    <row r="359" spans="1:4" ht="17.100000000000001" customHeight="1" x14ac:dyDescent="0.15">
      <c r="A359" s="4" t="s">
        <v>358</v>
      </c>
      <c r="B359" s="3">
        <f>SUM(B360:B362,B366:B368)</f>
        <v>0</v>
      </c>
      <c r="C359" s="19" t="s">
        <v>1075</v>
      </c>
      <c r="D359" s="7">
        <v>0</v>
      </c>
    </row>
    <row r="360" spans="1:4" ht="17.100000000000001" customHeight="1" x14ac:dyDescent="0.15">
      <c r="A360" s="4" t="s">
        <v>359</v>
      </c>
      <c r="B360" s="7">
        <v>0</v>
      </c>
      <c r="C360" s="19" t="s">
        <v>1076</v>
      </c>
      <c r="D360" s="7">
        <v>0</v>
      </c>
    </row>
    <row r="361" spans="1:4" ht="17.100000000000001" customHeight="1" x14ac:dyDescent="0.15">
      <c r="A361" s="4" t="s">
        <v>360</v>
      </c>
      <c r="B361" s="7">
        <v>0</v>
      </c>
      <c r="C361" s="19" t="s">
        <v>1077</v>
      </c>
      <c r="D361" s="7">
        <v>0</v>
      </c>
    </row>
    <row r="362" spans="1:4" ht="17.100000000000001" customHeight="1" x14ac:dyDescent="0.15">
      <c r="A362" s="4" t="s">
        <v>361</v>
      </c>
      <c r="B362" s="3">
        <f>SUM(B363:B365)</f>
        <v>0</v>
      </c>
      <c r="C362" s="17" t="s">
        <v>1078</v>
      </c>
      <c r="D362" s="3">
        <f>SUM(D363:D366)</f>
        <v>0</v>
      </c>
    </row>
    <row r="363" spans="1:4" ht="17.100000000000001" customHeight="1" x14ac:dyDescent="0.15">
      <c r="A363" s="6" t="s">
        <v>362</v>
      </c>
      <c r="B363" s="7">
        <v>0</v>
      </c>
      <c r="C363" s="19" t="s">
        <v>1079</v>
      </c>
      <c r="D363" s="7">
        <v>0</v>
      </c>
    </row>
    <row r="364" spans="1:4" ht="17.100000000000001" customHeight="1" x14ac:dyDescent="0.15">
      <c r="A364" s="6" t="s">
        <v>363</v>
      </c>
      <c r="B364" s="7">
        <v>0</v>
      </c>
      <c r="C364" s="19" t="s">
        <v>1080</v>
      </c>
      <c r="D364" s="7">
        <v>0</v>
      </c>
    </row>
    <row r="365" spans="1:4" ht="17.100000000000001" customHeight="1" x14ac:dyDescent="0.15">
      <c r="A365" s="6" t="s">
        <v>364</v>
      </c>
      <c r="B365" s="7">
        <v>0</v>
      </c>
      <c r="C365" s="19" t="s">
        <v>1081</v>
      </c>
      <c r="D365" s="7">
        <v>0</v>
      </c>
    </row>
    <row r="366" spans="1:4" ht="17.100000000000001" customHeight="1" x14ac:dyDescent="0.15">
      <c r="A366" s="4" t="s">
        <v>365</v>
      </c>
      <c r="B366" s="7">
        <v>0</v>
      </c>
      <c r="C366" s="19" t="s">
        <v>1082</v>
      </c>
      <c r="D366" s="7">
        <v>0</v>
      </c>
    </row>
    <row r="367" spans="1:4" ht="17.100000000000001" customHeight="1" x14ac:dyDescent="0.15">
      <c r="A367" s="8" t="s">
        <v>366</v>
      </c>
      <c r="B367" s="7">
        <v>0</v>
      </c>
      <c r="C367" s="17" t="s">
        <v>1083</v>
      </c>
      <c r="D367" s="7">
        <v>0</v>
      </c>
    </row>
    <row r="368" spans="1:4" ht="17.100000000000001" customHeight="1" x14ac:dyDescent="0.15">
      <c r="A368" s="4" t="s">
        <v>367</v>
      </c>
      <c r="B368" s="7">
        <v>0</v>
      </c>
      <c r="C368" s="17" t="s">
        <v>1084</v>
      </c>
      <c r="D368" s="3">
        <f>SUM(D369:D372)</f>
        <v>0</v>
      </c>
    </row>
    <row r="369" spans="1:4" ht="17.100000000000001" customHeight="1" x14ac:dyDescent="0.15">
      <c r="A369" s="4" t="s">
        <v>368</v>
      </c>
      <c r="B369" s="3">
        <f>SUM(B370:B371)</f>
        <v>6078</v>
      </c>
      <c r="C369" s="19" t="s">
        <v>1085</v>
      </c>
      <c r="D369" s="7">
        <v>0</v>
      </c>
    </row>
    <row r="370" spans="1:4" ht="17.100000000000001" customHeight="1" x14ac:dyDescent="0.15">
      <c r="A370" s="4" t="s">
        <v>369</v>
      </c>
      <c r="B370" s="7">
        <v>6078</v>
      </c>
      <c r="C370" s="19" t="s">
        <v>1086</v>
      </c>
      <c r="D370" s="7">
        <v>0</v>
      </c>
    </row>
    <row r="371" spans="1:4" ht="17.100000000000001" customHeight="1" x14ac:dyDescent="0.15">
      <c r="A371" s="10" t="s">
        <v>370</v>
      </c>
      <c r="B371" s="7">
        <v>0</v>
      </c>
      <c r="C371" s="19" t="s">
        <v>1087</v>
      </c>
      <c r="D371" s="7">
        <v>0</v>
      </c>
    </row>
    <row r="372" spans="1:4" ht="17.100000000000001" customHeight="1" x14ac:dyDescent="0.15">
      <c r="A372" s="4" t="s">
        <v>371</v>
      </c>
      <c r="B372" s="3">
        <f>SUM(B373:B374)</f>
        <v>20914</v>
      </c>
      <c r="C372" s="19" t="s">
        <v>1088</v>
      </c>
      <c r="D372" s="7">
        <v>0</v>
      </c>
    </row>
    <row r="373" spans="1:4" ht="17.100000000000001" customHeight="1" x14ac:dyDescent="0.15">
      <c r="A373" s="9" t="s">
        <v>372</v>
      </c>
      <c r="B373" s="7">
        <v>20914</v>
      </c>
      <c r="C373" s="17" t="s">
        <v>1089</v>
      </c>
      <c r="D373" s="7">
        <v>0</v>
      </c>
    </row>
    <row r="374" spans="1:4" ht="17.100000000000001" customHeight="1" x14ac:dyDescent="0.15">
      <c r="A374" s="4" t="s">
        <v>373</v>
      </c>
      <c r="B374" s="7">
        <v>0</v>
      </c>
      <c r="C374" s="17" t="s">
        <v>1090</v>
      </c>
      <c r="D374" s="3">
        <v>506</v>
      </c>
    </row>
    <row r="375" spans="1:4" ht="17.100000000000001" customHeight="1" x14ac:dyDescent="0.15">
      <c r="A375" s="4" t="s">
        <v>374</v>
      </c>
      <c r="B375" s="3">
        <f>SUM(B376:B377)</f>
        <v>0</v>
      </c>
      <c r="C375" s="17" t="s">
        <v>1091</v>
      </c>
      <c r="D375" s="3">
        <f>SUM(D376,D386,D408,D415,D427,D436,D448,D457,D466,D474,D483)</f>
        <v>55855</v>
      </c>
    </row>
    <row r="376" spans="1:4" ht="17.100000000000001" customHeight="1" x14ac:dyDescent="0.15">
      <c r="A376" s="4" t="s">
        <v>375</v>
      </c>
      <c r="B376" s="7">
        <v>0</v>
      </c>
      <c r="C376" s="17" t="s">
        <v>1092</v>
      </c>
      <c r="D376" s="3">
        <f>SUM(D377:D385)</f>
        <v>5053</v>
      </c>
    </row>
    <row r="377" spans="1:4" ht="17.100000000000001" customHeight="1" x14ac:dyDescent="0.15">
      <c r="A377" s="4" t="s">
        <v>376</v>
      </c>
      <c r="B377" s="7">
        <v>0</v>
      </c>
      <c r="C377" s="19" t="s">
        <v>1093</v>
      </c>
      <c r="D377" s="7">
        <v>815</v>
      </c>
    </row>
    <row r="378" spans="1:4" ht="17.100000000000001" customHeight="1" x14ac:dyDescent="0.15">
      <c r="A378" s="4" t="s">
        <v>377</v>
      </c>
      <c r="B378" s="7">
        <v>0</v>
      </c>
      <c r="C378" s="19" t="s">
        <v>1094</v>
      </c>
      <c r="D378" s="7">
        <v>378</v>
      </c>
    </row>
    <row r="379" spans="1:4" ht="17.100000000000001" customHeight="1" x14ac:dyDescent="0.15">
      <c r="A379" s="8" t="s">
        <v>378</v>
      </c>
      <c r="B379" s="3">
        <f>SUM(B380,B400,B785,B816,B842,B862)</f>
        <v>53625</v>
      </c>
      <c r="C379" s="19" t="s">
        <v>1095</v>
      </c>
      <c r="D379" s="7">
        <v>3588</v>
      </c>
    </row>
    <row r="380" spans="1:4" ht="17.100000000000001" customHeight="1" x14ac:dyDescent="0.15">
      <c r="A380" s="4" t="s">
        <v>379</v>
      </c>
      <c r="B380" s="3">
        <f>SUM(B381,B384,B385,B388:B390,B393:B399)</f>
        <v>2856</v>
      </c>
      <c r="C380" s="19" t="s">
        <v>1096</v>
      </c>
      <c r="D380" s="7">
        <v>272</v>
      </c>
    </row>
    <row r="381" spans="1:4" ht="17.100000000000001" customHeight="1" x14ac:dyDescent="0.15">
      <c r="A381" s="4" t="s">
        <v>380</v>
      </c>
      <c r="B381" s="3">
        <f>SUM(B382:B383)</f>
        <v>786</v>
      </c>
      <c r="C381" s="19" t="s">
        <v>1097</v>
      </c>
      <c r="D381" s="7">
        <v>0</v>
      </c>
    </row>
    <row r="382" spans="1:4" ht="17.100000000000001" customHeight="1" x14ac:dyDescent="0.15">
      <c r="A382" s="6" t="s">
        <v>381</v>
      </c>
      <c r="B382" s="7">
        <v>786</v>
      </c>
      <c r="C382" s="19" t="s">
        <v>1098</v>
      </c>
      <c r="D382" s="7">
        <v>0</v>
      </c>
    </row>
    <row r="383" spans="1:4" ht="17.100000000000001" customHeight="1" x14ac:dyDescent="0.15">
      <c r="A383" s="6" t="s">
        <v>382</v>
      </c>
      <c r="B383" s="7">
        <v>0</v>
      </c>
      <c r="C383" s="19" t="s">
        <v>1099</v>
      </c>
      <c r="D383" s="7">
        <v>0</v>
      </c>
    </row>
    <row r="384" spans="1:4" ht="17.100000000000001" customHeight="1" x14ac:dyDescent="0.15">
      <c r="A384" s="4" t="s">
        <v>383</v>
      </c>
      <c r="B384" s="7">
        <v>482</v>
      </c>
      <c r="C384" s="19" t="s">
        <v>1100</v>
      </c>
      <c r="D384" s="7">
        <v>0</v>
      </c>
    </row>
    <row r="385" spans="1:4" ht="17.100000000000001" customHeight="1" x14ac:dyDescent="0.15">
      <c r="A385" s="4" t="s">
        <v>384</v>
      </c>
      <c r="B385" s="3">
        <f>SUM(B386:B387)</f>
        <v>338</v>
      </c>
      <c r="C385" s="19" t="s">
        <v>1101</v>
      </c>
      <c r="D385" s="7">
        <v>0</v>
      </c>
    </row>
    <row r="386" spans="1:4" ht="17.100000000000001" customHeight="1" x14ac:dyDescent="0.15">
      <c r="A386" s="6" t="s">
        <v>385</v>
      </c>
      <c r="B386" s="7">
        <v>338</v>
      </c>
      <c r="C386" s="17" t="s">
        <v>1102</v>
      </c>
      <c r="D386" s="3">
        <f>SUM(D387:D407)</f>
        <v>29137</v>
      </c>
    </row>
    <row r="387" spans="1:4" ht="17.100000000000001" customHeight="1" x14ac:dyDescent="0.15">
      <c r="A387" s="11" t="s">
        <v>386</v>
      </c>
      <c r="B387" s="7">
        <v>0</v>
      </c>
      <c r="C387" s="19" t="s">
        <v>843</v>
      </c>
      <c r="D387" s="7">
        <v>20392</v>
      </c>
    </row>
    <row r="388" spans="1:4" ht="17.100000000000001" customHeight="1" x14ac:dyDescent="0.15">
      <c r="A388" s="4" t="s">
        <v>387</v>
      </c>
      <c r="B388" s="7">
        <v>0</v>
      </c>
      <c r="C388" s="19" t="s">
        <v>844</v>
      </c>
      <c r="D388" s="7">
        <v>8704</v>
      </c>
    </row>
    <row r="389" spans="1:4" ht="17.100000000000001" customHeight="1" x14ac:dyDescent="0.15">
      <c r="A389" s="4" t="s">
        <v>388</v>
      </c>
      <c r="B389" s="7">
        <v>0</v>
      </c>
      <c r="C389" s="19" t="s">
        <v>845</v>
      </c>
      <c r="D389" s="7">
        <v>0</v>
      </c>
    </row>
    <row r="390" spans="1:4" ht="17.100000000000001" customHeight="1" x14ac:dyDescent="0.15">
      <c r="A390" s="4" t="s">
        <v>389</v>
      </c>
      <c r="B390" s="3">
        <f>SUM(B391:B392)</f>
        <v>1</v>
      </c>
      <c r="C390" s="19" t="s">
        <v>1103</v>
      </c>
      <c r="D390" s="7">
        <v>41</v>
      </c>
    </row>
    <row r="391" spans="1:4" ht="17.100000000000001" customHeight="1" x14ac:dyDescent="0.15">
      <c r="A391" s="6" t="s">
        <v>390</v>
      </c>
      <c r="B391" s="7">
        <v>1</v>
      </c>
      <c r="C391" s="19" t="s">
        <v>1104</v>
      </c>
      <c r="D391" s="7">
        <v>0</v>
      </c>
    </row>
    <row r="392" spans="1:4" ht="17.100000000000001" customHeight="1" x14ac:dyDescent="0.15">
      <c r="A392" s="6" t="s">
        <v>391</v>
      </c>
      <c r="B392" s="7">
        <v>0</v>
      </c>
      <c r="C392" s="19" t="s">
        <v>1105</v>
      </c>
      <c r="D392" s="7">
        <v>0</v>
      </c>
    </row>
    <row r="393" spans="1:4" ht="17.100000000000001" customHeight="1" x14ac:dyDescent="0.15">
      <c r="A393" s="4" t="s">
        <v>392</v>
      </c>
      <c r="B393" s="7">
        <v>0</v>
      </c>
      <c r="C393" s="19" t="s">
        <v>1106</v>
      </c>
      <c r="D393" s="7">
        <v>0</v>
      </c>
    </row>
    <row r="394" spans="1:4" ht="17.100000000000001" customHeight="1" x14ac:dyDescent="0.15">
      <c r="A394" s="4" t="s">
        <v>393</v>
      </c>
      <c r="B394" s="7">
        <v>1040</v>
      </c>
      <c r="C394" s="19" t="s">
        <v>1107</v>
      </c>
      <c r="D394" s="7">
        <v>0</v>
      </c>
    </row>
    <row r="395" spans="1:4" ht="17.100000000000001" customHeight="1" x14ac:dyDescent="0.15">
      <c r="A395" s="4" t="s">
        <v>394</v>
      </c>
      <c r="B395" s="7">
        <v>209</v>
      </c>
      <c r="C395" s="19" t="s">
        <v>1108</v>
      </c>
      <c r="D395" s="7">
        <v>0</v>
      </c>
    </row>
    <row r="396" spans="1:4" ht="17.100000000000001" customHeight="1" x14ac:dyDescent="0.15">
      <c r="A396" s="4" t="s">
        <v>395</v>
      </c>
      <c r="B396" s="7">
        <v>0</v>
      </c>
      <c r="C396" s="19" t="s">
        <v>1109</v>
      </c>
      <c r="D396" s="7">
        <v>0</v>
      </c>
    </row>
    <row r="397" spans="1:4" ht="17.100000000000001" customHeight="1" x14ac:dyDescent="0.15">
      <c r="A397" s="4" t="s">
        <v>396</v>
      </c>
      <c r="B397" s="7">
        <v>0</v>
      </c>
      <c r="C397" s="19" t="s">
        <v>1110</v>
      </c>
      <c r="D397" s="7">
        <v>0</v>
      </c>
    </row>
    <row r="398" spans="1:4" ht="17.100000000000001" customHeight="1" x14ac:dyDescent="0.15">
      <c r="A398" s="4" t="s">
        <v>397</v>
      </c>
      <c r="B398" s="7">
        <v>0</v>
      </c>
      <c r="C398" s="19" t="s">
        <v>1111</v>
      </c>
      <c r="D398" s="7">
        <v>0</v>
      </c>
    </row>
    <row r="399" spans="1:4" ht="17.100000000000001" customHeight="1" x14ac:dyDescent="0.15">
      <c r="A399" s="4" t="s">
        <v>398</v>
      </c>
      <c r="B399" s="7">
        <v>0</v>
      </c>
      <c r="C399" s="19" t="s">
        <v>1112</v>
      </c>
      <c r="D399" s="7">
        <v>0</v>
      </c>
    </row>
    <row r="400" spans="1:4" ht="17.100000000000001" customHeight="1" x14ac:dyDescent="0.15">
      <c r="A400" s="4" t="s">
        <v>399</v>
      </c>
      <c r="B400" s="3">
        <f>B401+B422+B425+B431+B438+B447+B450+B454+B458+B468+B471+B474+B479+B484+B489+B492+B510+B516+B519+B523+B527+B529+B532+B535+B544+B548+B558+B560+B567+B572+B575+B587+B600+B605+B612+B620+B623+B628+B631+B636+B643+B648+B657+B678+B687+B697+B713+B729+B738+B742+B750+B754+B759+B762+B764+B767+B769+B774+B777+B780+B783</f>
        <v>15190</v>
      </c>
      <c r="C400" s="19" t="s">
        <v>1113</v>
      </c>
      <c r="D400" s="7">
        <v>0</v>
      </c>
    </row>
    <row r="401" spans="1:4" ht="17.100000000000001" customHeight="1" x14ac:dyDescent="0.15">
      <c r="A401" s="4" t="s">
        <v>400</v>
      </c>
      <c r="B401" s="3">
        <f>SUM(B402:B421)</f>
        <v>7133</v>
      </c>
      <c r="C401" s="19" t="s">
        <v>1114</v>
      </c>
      <c r="D401" s="7">
        <v>0</v>
      </c>
    </row>
    <row r="402" spans="1:4" ht="17.100000000000001" customHeight="1" x14ac:dyDescent="0.15">
      <c r="A402" s="6" t="s">
        <v>401</v>
      </c>
      <c r="B402" s="7">
        <v>164</v>
      </c>
      <c r="C402" s="19" t="s">
        <v>1115</v>
      </c>
      <c r="D402" s="7">
        <v>0</v>
      </c>
    </row>
    <row r="403" spans="1:4" ht="17.100000000000001" customHeight="1" x14ac:dyDescent="0.15">
      <c r="A403" s="6" t="s">
        <v>402</v>
      </c>
      <c r="B403" s="7">
        <v>0</v>
      </c>
      <c r="C403" s="19" t="s">
        <v>1116</v>
      </c>
      <c r="D403" s="7">
        <v>0</v>
      </c>
    </row>
    <row r="404" spans="1:4" ht="17.100000000000001" customHeight="1" x14ac:dyDescent="0.15">
      <c r="A404" s="6" t="s">
        <v>403</v>
      </c>
      <c r="B404" s="7">
        <v>5070</v>
      </c>
      <c r="C404" s="19" t="s">
        <v>1117</v>
      </c>
      <c r="D404" s="7">
        <v>0</v>
      </c>
    </row>
    <row r="405" spans="1:4" ht="17.100000000000001" customHeight="1" x14ac:dyDescent="0.15">
      <c r="A405" s="6" t="s">
        <v>404</v>
      </c>
      <c r="B405" s="7">
        <v>0</v>
      </c>
      <c r="C405" s="19" t="s">
        <v>885</v>
      </c>
      <c r="D405" s="7">
        <v>0</v>
      </c>
    </row>
    <row r="406" spans="1:4" ht="17.100000000000001" customHeight="1" x14ac:dyDescent="0.15">
      <c r="A406" s="6" t="s">
        <v>405</v>
      </c>
      <c r="B406" s="7">
        <v>0</v>
      </c>
      <c r="C406" s="19" t="s">
        <v>852</v>
      </c>
      <c r="D406" s="7">
        <v>0</v>
      </c>
    </row>
    <row r="407" spans="1:4" ht="17.100000000000001" customHeight="1" x14ac:dyDescent="0.15">
      <c r="A407" s="6" t="s">
        <v>406</v>
      </c>
      <c r="B407" s="7">
        <v>0</v>
      </c>
      <c r="C407" s="19" t="s">
        <v>1118</v>
      </c>
      <c r="D407" s="7">
        <v>0</v>
      </c>
    </row>
    <row r="408" spans="1:4" ht="17.100000000000001" customHeight="1" x14ac:dyDescent="0.15">
      <c r="A408" s="6" t="s">
        <v>407</v>
      </c>
      <c r="B408" s="7">
        <v>0</v>
      </c>
      <c r="C408" s="17" t="s">
        <v>1119</v>
      </c>
      <c r="D408" s="3">
        <f>SUM(D409:D414)</f>
        <v>157</v>
      </c>
    </row>
    <row r="409" spans="1:4" ht="17.100000000000001" customHeight="1" x14ac:dyDescent="0.15">
      <c r="A409" s="6" t="s">
        <v>408</v>
      </c>
      <c r="B409" s="7">
        <v>0</v>
      </c>
      <c r="C409" s="19" t="s">
        <v>843</v>
      </c>
      <c r="D409" s="7">
        <v>0</v>
      </c>
    </row>
    <row r="410" spans="1:4" ht="17.100000000000001" customHeight="1" x14ac:dyDescent="0.15">
      <c r="A410" s="6" t="s">
        <v>409</v>
      </c>
      <c r="B410" s="7">
        <v>0</v>
      </c>
      <c r="C410" s="19" t="s">
        <v>844</v>
      </c>
      <c r="D410" s="7">
        <v>157</v>
      </c>
    </row>
    <row r="411" spans="1:4" ht="17.100000000000001" customHeight="1" x14ac:dyDescent="0.15">
      <c r="A411" s="6" t="s">
        <v>410</v>
      </c>
      <c r="B411" s="7">
        <v>5</v>
      </c>
      <c r="C411" s="19" t="s">
        <v>845</v>
      </c>
      <c r="D411" s="7">
        <v>0</v>
      </c>
    </row>
    <row r="412" spans="1:4" ht="17.100000000000001" customHeight="1" x14ac:dyDescent="0.15">
      <c r="A412" s="6" t="s">
        <v>411</v>
      </c>
      <c r="B412" s="7">
        <v>384</v>
      </c>
      <c r="C412" s="19" t="s">
        <v>1120</v>
      </c>
      <c r="D412" s="7">
        <v>0</v>
      </c>
    </row>
    <row r="413" spans="1:4" ht="17.100000000000001" customHeight="1" x14ac:dyDescent="0.15">
      <c r="A413" s="6" t="s">
        <v>412</v>
      </c>
      <c r="B413" s="7">
        <v>121</v>
      </c>
      <c r="C413" s="19" t="s">
        <v>852</v>
      </c>
      <c r="D413" s="7">
        <v>0</v>
      </c>
    </row>
    <row r="414" spans="1:4" ht="17.100000000000001" customHeight="1" x14ac:dyDescent="0.15">
      <c r="A414" s="6" t="s">
        <v>413</v>
      </c>
      <c r="B414" s="7">
        <v>53</v>
      </c>
      <c r="C414" s="19" t="s">
        <v>1121</v>
      </c>
      <c r="D414" s="7">
        <v>0</v>
      </c>
    </row>
    <row r="415" spans="1:4" ht="17.100000000000001" customHeight="1" x14ac:dyDescent="0.15">
      <c r="A415" s="6" t="s">
        <v>414</v>
      </c>
      <c r="B415" s="7">
        <v>26</v>
      </c>
      <c r="C415" s="17" t="s">
        <v>1122</v>
      </c>
      <c r="D415" s="3">
        <f>SUM(D416:D426)</f>
        <v>5356</v>
      </c>
    </row>
    <row r="416" spans="1:4" ht="17.100000000000001" customHeight="1" x14ac:dyDescent="0.15">
      <c r="A416" s="6" t="s">
        <v>415</v>
      </c>
      <c r="B416" s="7">
        <v>0</v>
      </c>
      <c r="C416" s="19" t="s">
        <v>843</v>
      </c>
      <c r="D416" s="7">
        <v>1511</v>
      </c>
    </row>
    <row r="417" spans="1:4" ht="17.100000000000001" customHeight="1" x14ac:dyDescent="0.15">
      <c r="A417" s="6" t="s">
        <v>416</v>
      </c>
      <c r="B417" s="7">
        <v>74</v>
      </c>
      <c r="C417" s="19" t="s">
        <v>844</v>
      </c>
      <c r="D417" s="7">
        <v>3845</v>
      </c>
    </row>
    <row r="418" spans="1:4" ht="17.100000000000001" customHeight="1" x14ac:dyDescent="0.15">
      <c r="A418" s="6" t="s">
        <v>417</v>
      </c>
      <c r="B418" s="7">
        <v>1236</v>
      </c>
      <c r="C418" s="19" t="s">
        <v>845</v>
      </c>
      <c r="D418" s="7">
        <v>0</v>
      </c>
    </row>
    <row r="419" spans="1:4" ht="17.100000000000001" customHeight="1" x14ac:dyDescent="0.15">
      <c r="A419" s="6" t="s">
        <v>418</v>
      </c>
      <c r="B419" s="7">
        <v>0</v>
      </c>
      <c r="C419" s="19" t="s">
        <v>1123</v>
      </c>
      <c r="D419" s="7">
        <v>0</v>
      </c>
    </row>
    <row r="420" spans="1:4" ht="17.100000000000001" customHeight="1" x14ac:dyDescent="0.15">
      <c r="A420" s="6" t="s">
        <v>419</v>
      </c>
      <c r="B420" s="7">
        <v>0</v>
      </c>
      <c r="C420" s="19" t="s">
        <v>1124</v>
      </c>
      <c r="D420" s="7">
        <v>0</v>
      </c>
    </row>
    <row r="421" spans="1:4" ht="17.100000000000001" customHeight="1" x14ac:dyDescent="0.15">
      <c r="A421" s="6" t="s">
        <v>420</v>
      </c>
      <c r="B421" s="7">
        <v>0</v>
      </c>
      <c r="C421" s="19" t="s">
        <v>1125</v>
      </c>
      <c r="D421" s="7">
        <v>0</v>
      </c>
    </row>
    <row r="422" spans="1:4" ht="17.100000000000001" customHeight="1" x14ac:dyDescent="0.15">
      <c r="A422" s="4" t="s">
        <v>421</v>
      </c>
      <c r="B422" s="3">
        <f>SUM(B423:B424)</f>
        <v>4391</v>
      </c>
      <c r="C422" s="19" t="s">
        <v>1126</v>
      </c>
      <c r="D422" s="7">
        <v>0</v>
      </c>
    </row>
    <row r="423" spans="1:4" ht="17.100000000000001" customHeight="1" x14ac:dyDescent="0.15">
      <c r="A423" s="6" t="s">
        <v>422</v>
      </c>
      <c r="B423" s="7">
        <v>4391</v>
      </c>
      <c r="C423" s="19" t="s">
        <v>1127</v>
      </c>
      <c r="D423" s="7">
        <v>0</v>
      </c>
    </row>
    <row r="424" spans="1:4" ht="17.100000000000001" customHeight="1" x14ac:dyDescent="0.15">
      <c r="A424" s="6" t="s">
        <v>423</v>
      </c>
      <c r="B424" s="7">
        <v>0</v>
      </c>
      <c r="C424" s="19" t="s">
        <v>1128</v>
      </c>
      <c r="D424" s="7">
        <v>0</v>
      </c>
    </row>
    <row r="425" spans="1:4" ht="17.100000000000001" customHeight="1" x14ac:dyDescent="0.15">
      <c r="A425" s="4" t="s">
        <v>424</v>
      </c>
      <c r="B425" s="3">
        <f>SUM(B426:B430)</f>
        <v>466</v>
      </c>
      <c r="C425" s="19" t="s">
        <v>852</v>
      </c>
      <c r="D425" s="7">
        <v>0</v>
      </c>
    </row>
    <row r="426" spans="1:4" ht="17.100000000000001" customHeight="1" x14ac:dyDescent="0.15">
      <c r="A426" s="6" t="s">
        <v>425</v>
      </c>
      <c r="B426" s="7">
        <v>0</v>
      </c>
      <c r="C426" s="19" t="s">
        <v>1129</v>
      </c>
      <c r="D426" s="7">
        <v>0</v>
      </c>
    </row>
    <row r="427" spans="1:4" ht="17.100000000000001" customHeight="1" x14ac:dyDescent="0.15">
      <c r="A427" s="6" t="s">
        <v>426</v>
      </c>
      <c r="B427" s="7">
        <v>0</v>
      </c>
      <c r="C427" s="17" t="s">
        <v>1130</v>
      </c>
      <c r="D427" s="3">
        <f>SUM(D428:D435)</f>
        <v>6775</v>
      </c>
    </row>
    <row r="428" spans="1:4" ht="17.100000000000001" customHeight="1" x14ac:dyDescent="0.15">
      <c r="A428" s="6" t="s">
        <v>427</v>
      </c>
      <c r="B428" s="7">
        <v>466</v>
      </c>
      <c r="C428" s="19" t="s">
        <v>843</v>
      </c>
      <c r="D428" s="7">
        <v>2624</v>
      </c>
    </row>
    <row r="429" spans="1:4" ht="17.100000000000001" customHeight="1" x14ac:dyDescent="0.15">
      <c r="A429" s="6" t="s">
        <v>428</v>
      </c>
      <c r="B429" s="7">
        <v>0</v>
      </c>
      <c r="C429" s="19" t="s">
        <v>844</v>
      </c>
      <c r="D429" s="7">
        <v>4151</v>
      </c>
    </row>
    <row r="430" spans="1:4" ht="17.100000000000001" customHeight="1" x14ac:dyDescent="0.15">
      <c r="A430" s="6" t="s">
        <v>429</v>
      </c>
      <c r="B430" s="7">
        <v>0</v>
      </c>
      <c r="C430" s="19" t="s">
        <v>845</v>
      </c>
      <c r="D430" s="13">
        <v>0</v>
      </c>
    </row>
    <row r="431" spans="1:4" ht="17.100000000000001" customHeight="1" x14ac:dyDescent="0.15">
      <c r="A431" s="4" t="s">
        <v>430</v>
      </c>
      <c r="B431" s="3">
        <f>SUM(B432:B437)</f>
        <v>13</v>
      </c>
      <c r="C431" s="19" t="s">
        <v>1131</v>
      </c>
      <c r="D431" s="7">
        <v>0</v>
      </c>
    </row>
    <row r="432" spans="1:4" ht="17.100000000000001" customHeight="1" x14ac:dyDescent="0.15">
      <c r="A432" s="6" t="s">
        <v>431</v>
      </c>
      <c r="B432" s="7">
        <v>0</v>
      </c>
      <c r="C432" s="19" t="s">
        <v>1132</v>
      </c>
      <c r="D432" s="14">
        <v>0</v>
      </c>
    </row>
    <row r="433" spans="1:4" ht="17.100000000000001" customHeight="1" x14ac:dyDescent="0.15">
      <c r="A433" s="6" t="s">
        <v>432</v>
      </c>
      <c r="B433" s="7">
        <v>0</v>
      </c>
      <c r="C433" s="19" t="s">
        <v>1133</v>
      </c>
      <c r="D433" s="7">
        <v>0</v>
      </c>
    </row>
    <row r="434" spans="1:4" ht="17.100000000000001" customHeight="1" x14ac:dyDescent="0.15">
      <c r="A434" s="6" t="s">
        <v>433</v>
      </c>
      <c r="B434" s="7">
        <v>13</v>
      </c>
      <c r="C434" s="19" t="s">
        <v>852</v>
      </c>
      <c r="D434" s="7">
        <v>0</v>
      </c>
    </row>
    <row r="435" spans="1:4" ht="17.100000000000001" customHeight="1" x14ac:dyDescent="0.15">
      <c r="A435" s="6" t="s">
        <v>434</v>
      </c>
      <c r="B435" s="7">
        <v>0</v>
      </c>
      <c r="C435" s="19" t="s">
        <v>1134</v>
      </c>
      <c r="D435" s="7">
        <v>0</v>
      </c>
    </row>
    <row r="436" spans="1:4" ht="17.100000000000001" customHeight="1" x14ac:dyDescent="0.15">
      <c r="A436" s="6" t="s">
        <v>435</v>
      </c>
      <c r="B436" s="7">
        <v>0</v>
      </c>
      <c r="C436" s="17" t="s">
        <v>1135</v>
      </c>
      <c r="D436" s="3">
        <f>SUM(D437:D447)</f>
        <v>983</v>
      </c>
    </row>
    <row r="437" spans="1:4" ht="17.100000000000001" customHeight="1" x14ac:dyDescent="0.15">
      <c r="A437" s="6" t="s">
        <v>436</v>
      </c>
      <c r="B437" s="7">
        <v>0</v>
      </c>
      <c r="C437" s="19" t="s">
        <v>843</v>
      </c>
      <c r="D437" s="7">
        <v>631</v>
      </c>
    </row>
    <row r="438" spans="1:4" ht="17.100000000000001" customHeight="1" x14ac:dyDescent="0.15">
      <c r="A438" s="4" t="s">
        <v>437</v>
      </c>
      <c r="B438" s="3">
        <f>SUM(B439:B446)</f>
        <v>0</v>
      </c>
      <c r="C438" s="19" t="s">
        <v>844</v>
      </c>
      <c r="D438" s="7">
        <v>160</v>
      </c>
    </row>
    <row r="439" spans="1:4" ht="17.100000000000001" customHeight="1" x14ac:dyDescent="0.15">
      <c r="A439" s="6" t="s">
        <v>438</v>
      </c>
      <c r="B439" s="7">
        <v>0</v>
      </c>
      <c r="C439" s="19" t="s">
        <v>845</v>
      </c>
      <c r="D439" s="7">
        <v>0</v>
      </c>
    </row>
    <row r="440" spans="1:4" ht="17.100000000000001" customHeight="1" x14ac:dyDescent="0.15">
      <c r="A440" s="6" t="s">
        <v>439</v>
      </c>
      <c r="B440" s="7">
        <v>0</v>
      </c>
      <c r="C440" s="19" t="s">
        <v>1136</v>
      </c>
      <c r="D440" s="7">
        <v>0</v>
      </c>
    </row>
    <row r="441" spans="1:4" ht="17.100000000000001" customHeight="1" x14ac:dyDescent="0.15">
      <c r="A441" s="6" t="s">
        <v>440</v>
      </c>
      <c r="B441" s="7">
        <v>0</v>
      </c>
      <c r="C441" s="19" t="s">
        <v>1137</v>
      </c>
      <c r="D441" s="7">
        <v>0</v>
      </c>
    </row>
    <row r="442" spans="1:4" ht="17.100000000000001" customHeight="1" x14ac:dyDescent="0.15">
      <c r="A442" s="6" t="s">
        <v>441</v>
      </c>
      <c r="B442" s="7">
        <v>0</v>
      </c>
      <c r="C442" s="19" t="s">
        <v>1138</v>
      </c>
      <c r="D442" s="7">
        <v>0</v>
      </c>
    </row>
    <row r="443" spans="1:4" ht="17.100000000000001" customHeight="1" x14ac:dyDescent="0.15">
      <c r="A443" s="6" t="s">
        <v>442</v>
      </c>
      <c r="B443" s="7">
        <v>0</v>
      </c>
      <c r="C443" s="19" t="s">
        <v>1139</v>
      </c>
      <c r="D443" s="7">
        <v>0</v>
      </c>
    </row>
    <row r="444" spans="1:4" ht="17.100000000000001" customHeight="1" x14ac:dyDescent="0.15">
      <c r="A444" s="6" t="s">
        <v>443</v>
      </c>
      <c r="B444" s="7">
        <v>0</v>
      </c>
      <c r="C444" s="19" t="s">
        <v>1140</v>
      </c>
      <c r="D444" s="7">
        <v>0</v>
      </c>
    </row>
    <row r="445" spans="1:4" ht="17.100000000000001" customHeight="1" x14ac:dyDescent="0.15">
      <c r="A445" s="6" t="s">
        <v>444</v>
      </c>
      <c r="B445" s="7">
        <v>0</v>
      </c>
      <c r="C445" s="19" t="s">
        <v>1141</v>
      </c>
      <c r="D445" s="7">
        <v>130</v>
      </c>
    </row>
    <row r="446" spans="1:4" ht="17.100000000000001" customHeight="1" x14ac:dyDescent="0.15">
      <c r="A446" s="6" t="s">
        <v>445</v>
      </c>
      <c r="B446" s="7">
        <v>0</v>
      </c>
      <c r="C446" s="19" t="s">
        <v>852</v>
      </c>
      <c r="D446" s="7">
        <v>0</v>
      </c>
    </row>
    <row r="447" spans="1:4" ht="17.100000000000001" customHeight="1" x14ac:dyDescent="0.15">
      <c r="A447" s="4" t="s">
        <v>446</v>
      </c>
      <c r="B447" s="3">
        <f>SUM(B448:B449)</f>
        <v>219</v>
      </c>
      <c r="C447" s="19" t="s">
        <v>1142</v>
      </c>
      <c r="D447" s="7">
        <v>62</v>
      </c>
    </row>
    <row r="448" spans="1:4" ht="17.100000000000001" customHeight="1" x14ac:dyDescent="0.15">
      <c r="A448" s="6" t="s">
        <v>447</v>
      </c>
      <c r="B448" s="7">
        <v>219</v>
      </c>
      <c r="C448" s="17" t="s">
        <v>1143</v>
      </c>
      <c r="D448" s="3">
        <f>SUM(D449:D456)</f>
        <v>6146</v>
      </c>
    </row>
    <row r="449" spans="1:4" ht="17.100000000000001" customHeight="1" x14ac:dyDescent="0.15">
      <c r="A449" s="6" t="s">
        <v>448</v>
      </c>
      <c r="B449" s="7">
        <v>0</v>
      </c>
      <c r="C449" s="19" t="s">
        <v>843</v>
      </c>
      <c r="D449" s="7">
        <v>4159</v>
      </c>
    </row>
    <row r="450" spans="1:4" ht="17.100000000000001" customHeight="1" x14ac:dyDescent="0.15">
      <c r="A450" s="4" t="s">
        <v>449</v>
      </c>
      <c r="B450" s="3">
        <f>SUM(B451:B453)</f>
        <v>151</v>
      </c>
      <c r="C450" s="19" t="s">
        <v>844</v>
      </c>
      <c r="D450" s="7">
        <v>0</v>
      </c>
    </row>
    <row r="451" spans="1:4" ht="17.100000000000001" customHeight="1" x14ac:dyDescent="0.15">
      <c r="A451" s="6" t="s">
        <v>447</v>
      </c>
      <c r="B451" s="7">
        <v>1</v>
      </c>
      <c r="C451" s="19" t="s">
        <v>845</v>
      </c>
      <c r="D451" s="7">
        <v>0</v>
      </c>
    </row>
    <row r="452" spans="1:4" ht="17.100000000000001" customHeight="1" x14ac:dyDescent="0.15">
      <c r="A452" s="6" t="s">
        <v>450</v>
      </c>
      <c r="B452" s="7">
        <v>150</v>
      </c>
      <c r="C452" s="19" t="s">
        <v>1144</v>
      </c>
      <c r="D452" s="7">
        <v>939</v>
      </c>
    </row>
    <row r="453" spans="1:4" ht="17.100000000000001" customHeight="1" x14ac:dyDescent="0.15">
      <c r="A453" s="6" t="s">
        <v>451</v>
      </c>
      <c r="B453" s="7">
        <v>0</v>
      </c>
      <c r="C453" s="19" t="s">
        <v>1145</v>
      </c>
      <c r="D453" s="7">
        <v>261</v>
      </c>
    </row>
    <row r="454" spans="1:4" ht="17.100000000000001" customHeight="1" x14ac:dyDescent="0.15">
      <c r="A454" s="4" t="s">
        <v>452</v>
      </c>
      <c r="B454" s="3">
        <f>SUM(B455:B457)</f>
        <v>0</v>
      </c>
      <c r="C454" s="19" t="s">
        <v>1146</v>
      </c>
      <c r="D454" s="7">
        <v>704</v>
      </c>
    </row>
    <row r="455" spans="1:4" ht="17.100000000000001" customHeight="1" x14ac:dyDescent="0.15">
      <c r="A455" s="6" t="s">
        <v>453</v>
      </c>
      <c r="B455" s="7">
        <v>0</v>
      </c>
      <c r="C455" s="19" t="s">
        <v>852</v>
      </c>
      <c r="D455" s="7">
        <v>0</v>
      </c>
    </row>
    <row r="456" spans="1:4" ht="17.100000000000001" customHeight="1" x14ac:dyDescent="0.15">
      <c r="A456" s="6" t="s">
        <v>454</v>
      </c>
      <c r="B456" s="7">
        <v>0</v>
      </c>
      <c r="C456" s="19" t="s">
        <v>1147</v>
      </c>
      <c r="D456" s="7">
        <v>83</v>
      </c>
    </row>
    <row r="457" spans="1:4" ht="17.100000000000001" customHeight="1" x14ac:dyDescent="0.15">
      <c r="A457" s="6" t="s">
        <v>455</v>
      </c>
      <c r="B457" s="7">
        <v>0</v>
      </c>
      <c r="C457" s="17" t="s">
        <v>1148</v>
      </c>
      <c r="D457" s="3">
        <f>SUM(D458:D465)</f>
        <v>2240</v>
      </c>
    </row>
    <row r="458" spans="1:4" ht="17.100000000000001" customHeight="1" x14ac:dyDescent="0.15">
      <c r="A458" s="4" t="s">
        <v>456</v>
      </c>
      <c r="B458" s="3">
        <f>SUM(B459:B467)</f>
        <v>0</v>
      </c>
      <c r="C458" s="19" t="s">
        <v>843</v>
      </c>
      <c r="D458" s="7">
        <v>1664</v>
      </c>
    </row>
    <row r="459" spans="1:4" ht="17.100000000000001" customHeight="1" x14ac:dyDescent="0.15">
      <c r="A459" s="6" t="s">
        <v>457</v>
      </c>
      <c r="B459" s="7">
        <v>0</v>
      </c>
      <c r="C459" s="19" t="s">
        <v>844</v>
      </c>
      <c r="D459" s="7">
        <v>0</v>
      </c>
    </row>
    <row r="460" spans="1:4" ht="17.100000000000001" customHeight="1" x14ac:dyDescent="0.15">
      <c r="A460" s="6" t="s">
        <v>447</v>
      </c>
      <c r="B460" s="7">
        <v>0</v>
      </c>
      <c r="C460" s="19" t="s">
        <v>845</v>
      </c>
      <c r="D460" s="7">
        <v>0</v>
      </c>
    </row>
    <row r="461" spans="1:4" ht="17.100000000000001" customHeight="1" x14ac:dyDescent="0.15">
      <c r="A461" s="6" t="s">
        <v>458</v>
      </c>
      <c r="B461" s="7">
        <v>0</v>
      </c>
      <c r="C461" s="19" t="s">
        <v>1149</v>
      </c>
      <c r="D461" s="7">
        <v>269</v>
      </c>
    </row>
    <row r="462" spans="1:4" ht="17.100000000000001" customHeight="1" x14ac:dyDescent="0.15">
      <c r="A462" s="6" t="s">
        <v>459</v>
      </c>
      <c r="B462" s="7">
        <v>0</v>
      </c>
      <c r="C462" s="19" t="s">
        <v>1150</v>
      </c>
      <c r="D462" s="7">
        <v>59</v>
      </c>
    </row>
    <row r="463" spans="1:4" ht="17.100000000000001" customHeight="1" x14ac:dyDescent="0.15">
      <c r="A463" s="6" t="s">
        <v>460</v>
      </c>
      <c r="B463" s="7">
        <v>0</v>
      </c>
      <c r="C463" s="19" t="s">
        <v>1151</v>
      </c>
      <c r="D463" s="7">
        <v>229</v>
      </c>
    </row>
    <row r="464" spans="1:4" ht="17.100000000000001" customHeight="1" x14ac:dyDescent="0.15">
      <c r="A464" s="6" t="s">
        <v>461</v>
      </c>
      <c r="B464" s="7">
        <v>0</v>
      </c>
      <c r="C464" s="19" t="s">
        <v>852</v>
      </c>
      <c r="D464" s="7">
        <v>0</v>
      </c>
    </row>
    <row r="465" spans="1:4" ht="17.100000000000001" customHeight="1" x14ac:dyDescent="0.15">
      <c r="A465" s="6" t="s">
        <v>462</v>
      </c>
      <c r="B465" s="7">
        <v>0</v>
      </c>
      <c r="C465" s="19" t="s">
        <v>1152</v>
      </c>
      <c r="D465" s="7">
        <v>19</v>
      </c>
    </row>
    <row r="466" spans="1:4" ht="17.100000000000001" customHeight="1" x14ac:dyDescent="0.15">
      <c r="A466" s="6" t="s">
        <v>463</v>
      </c>
      <c r="B466" s="7">
        <v>0</v>
      </c>
      <c r="C466" s="17" t="s">
        <v>1153</v>
      </c>
      <c r="D466" s="3">
        <f>SUM(D467:D473)</f>
        <v>8</v>
      </c>
    </row>
    <row r="467" spans="1:4" ht="17.100000000000001" customHeight="1" x14ac:dyDescent="0.15">
      <c r="A467" s="6" t="s">
        <v>464</v>
      </c>
      <c r="B467" s="7">
        <v>0</v>
      </c>
      <c r="C467" s="19" t="s">
        <v>843</v>
      </c>
      <c r="D467" s="7">
        <v>0</v>
      </c>
    </row>
    <row r="468" spans="1:4" ht="17.100000000000001" customHeight="1" x14ac:dyDescent="0.15">
      <c r="A468" s="4" t="s">
        <v>465</v>
      </c>
      <c r="B468" s="3">
        <f>SUM(B469:B470)</f>
        <v>0</v>
      </c>
      <c r="C468" s="19" t="s">
        <v>844</v>
      </c>
      <c r="D468" s="7">
        <v>8</v>
      </c>
    </row>
    <row r="469" spans="1:4" ht="17.100000000000001" customHeight="1" x14ac:dyDescent="0.15">
      <c r="A469" s="6" t="s">
        <v>450</v>
      </c>
      <c r="B469" s="7">
        <v>0</v>
      </c>
      <c r="C469" s="19" t="s">
        <v>845</v>
      </c>
      <c r="D469" s="7">
        <v>0</v>
      </c>
    </row>
    <row r="470" spans="1:4" ht="17.100000000000001" customHeight="1" x14ac:dyDescent="0.15">
      <c r="A470" s="6" t="s">
        <v>466</v>
      </c>
      <c r="B470" s="7">
        <v>0</v>
      </c>
      <c r="C470" s="19" t="s">
        <v>1154</v>
      </c>
      <c r="D470" s="7">
        <v>0</v>
      </c>
    </row>
    <row r="471" spans="1:4" ht="17.100000000000001" customHeight="1" x14ac:dyDescent="0.15">
      <c r="A471" s="4" t="s">
        <v>467</v>
      </c>
      <c r="B471" s="3">
        <f>SUM(B472:B473)</f>
        <v>0</v>
      </c>
      <c r="C471" s="19" t="s">
        <v>1155</v>
      </c>
      <c r="D471" s="7">
        <v>0</v>
      </c>
    </row>
    <row r="472" spans="1:4" ht="17.100000000000001" customHeight="1" x14ac:dyDescent="0.15">
      <c r="A472" s="6" t="s">
        <v>468</v>
      </c>
      <c r="B472" s="7">
        <v>0</v>
      </c>
      <c r="C472" s="19" t="s">
        <v>852</v>
      </c>
      <c r="D472" s="7">
        <v>0</v>
      </c>
    </row>
    <row r="473" spans="1:4" ht="17.100000000000001" customHeight="1" x14ac:dyDescent="0.15">
      <c r="A473" s="6" t="s">
        <v>469</v>
      </c>
      <c r="B473" s="7">
        <v>0</v>
      </c>
      <c r="C473" s="19" t="s">
        <v>1156</v>
      </c>
      <c r="D473" s="7">
        <v>0</v>
      </c>
    </row>
    <row r="474" spans="1:4" ht="17.100000000000001" customHeight="1" x14ac:dyDescent="0.15">
      <c r="A474" s="4" t="s">
        <v>470</v>
      </c>
      <c r="B474" s="3">
        <f>SUM(B475:B478)</f>
        <v>502</v>
      </c>
      <c r="C474" s="17" t="s">
        <v>1157</v>
      </c>
      <c r="D474" s="3">
        <f>SUM(D475:D482)</f>
        <v>0</v>
      </c>
    </row>
    <row r="475" spans="1:4" ht="17.100000000000001" customHeight="1" x14ac:dyDescent="0.15">
      <c r="A475" s="6" t="s">
        <v>471</v>
      </c>
      <c r="B475" s="7">
        <v>1</v>
      </c>
      <c r="C475" s="19" t="s">
        <v>843</v>
      </c>
      <c r="D475" s="7">
        <v>0</v>
      </c>
    </row>
    <row r="476" spans="1:4" ht="17.100000000000001" customHeight="1" x14ac:dyDescent="0.15">
      <c r="A476" s="6" t="s">
        <v>450</v>
      </c>
      <c r="B476" s="7">
        <v>404</v>
      </c>
      <c r="C476" s="19" t="s">
        <v>844</v>
      </c>
      <c r="D476" s="7">
        <v>0</v>
      </c>
    </row>
    <row r="477" spans="1:4" ht="17.100000000000001" customHeight="1" x14ac:dyDescent="0.15">
      <c r="A477" s="6" t="s">
        <v>447</v>
      </c>
      <c r="B477" s="7">
        <v>3</v>
      </c>
      <c r="C477" s="19" t="s">
        <v>1158</v>
      </c>
      <c r="D477" s="7">
        <v>0</v>
      </c>
    </row>
    <row r="478" spans="1:4" ht="17.100000000000001" customHeight="1" x14ac:dyDescent="0.15">
      <c r="A478" s="6" t="s">
        <v>472</v>
      </c>
      <c r="B478" s="7">
        <v>94</v>
      </c>
      <c r="C478" s="19" t="s">
        <v>1159</v>
      </c>
      <c r="D478" s="7">
        <v>0</v>
      </c>
    </row>
    <row r="479" spans="1:4" ht="17.100000000000001" customHeight="1" x14ac:dyDescent="0.15">
      <c r="A479" s="4" t="s">
        <v>473</v>
      </c>
      <c r="B479" s="3">
        <f>SUM(B480:B483)</f>
        <v>0</v>
      </c>
      <c r="C479" s="19" t="s">
        <v>1160</v>
      </c>
      <c r="D479" s="7">
        <v>0</v>
      </c>
    </row>
    <row r="480" spans="1:4" ht="17.100000000000001" customHeight="1" x14ac:dyDescent="0.15">
      <c r="A480" s="6" t="s">
        <v>474</v>
      </c>
      <c r="B480" s="7">
        <v>0</v>
      </c>
      <c r="C480" s="20" t="s">
        <v>1115</v>
      </c>
      <c r="D480" s="7">
        <v>0</v>
      </c>
    </row>
    <row r="481" spans="1:4" ht="17.100000000000001" customHeight="1" x14ac:dyDescent="0.15">
      <c r="A481" s="6" t="s">
        <v>475</v>
      </c>
      <c r="B481" s="7">
        <v>0</v>
      </c>
      <c r="C481" s="19" t="s">
        <v>1161</v>
      </c>
      <c r="D481" s="7">
        <v>0</v>
      </c>
    </row>
    <row r="482" spans="1:4" ht="17.100000000000001" customHeight="1" x14ac:dyDescent="0.15">
      <c r="A482" s="6" t="s">
        <v>476</v>
      </c>
      <c r="B482" s="7">
        <v>0</v>
      </c>
      <c r="C482" s="21" t="s">
        <v>1162</v>
      </c>
      <c r="D482" s="7">
        <v>0</v>
      </c>
    </row>
    <row r="483" spans="1:4" ht="17.100000000000001" customHeight="1" x14ac:dyDescent="0.15">
      <c r="A483" s="6" t="s">
        <v>477</v>
      </c>
      <c r="B483" s="7">
        <v>0</v>
      </c>
      <c r="C483" s="17" t="s">
        <v>1163</v>
      </c>
      <c r="D483" s="7">
        <v>0</v>
      </c>
    </row>
    <row r="484" spans="1:4" ht="17.100000000000001" customHeight="1" x14ac:dyDescent="0.15">
      <c r="A484" s="4" t="s">
        <v>478</v>
      </c>
      <c r="B484" s="3">
        <f>SUM(B485:B488)</f>
        <v>0</v>
      </c>
      <c r="C484" s="17" t="s">
        <v>1164</v>
      </c>
      <c r="D484" s="3">
        <f>SUM(D485,D490,D497,D504,D510,D514,D518,D522,D526,D528)</f>
        <v>36953</v>
      </c>
    </row>
    <row r="485" spans="1:4" ht="17.100000000000001" customHeight="1" x14ac:dyDescent="0.15">
      <c r="A485" s="6" t="s">
        <v>479</v>
      </c>
      <c r="B485" s="7">
        <v>0</v>
      </c>
      <c r="C485" s="17" t="s">
        <v>1165</v>
      </c>
      <c r="D485" s="3">
        <f>SUM(D486:D489)</f>
        <v>1339</v>
      </c>
    </row>
    <row r="486" spans="1:4" ht="17.100000000000001" customHeight="1" x14ac:dyDescent="0.15">
      <c r="A486" s="6" t="s">
        <v>480</v>
      </c>
      <c r="B486" s="7">
        <v>0</v>
      </c>
      <c r="C486" s="19" t="s">
        <v>843</v>
      </c>
      <c r="D486" s="7">
        <v>794</v>
      </c>
    </row>
    <row r="487" spans="1:4" ht="17.100000000000001" customHeight="1" x14ac:dyDescent="0.15">
      <c r="A487" s="6" t="s">
        <v>481</v>
      </c>
      <c r="B487" s="7">
        <v>0</v>
      </c>
      <c r="C487" s="19" t="s">
        <v>844</v>
      </c>
      <c r="D487" s="7">
        <v>545</v>
      </c>
    </row>
    <row r="488" spans="1:4" ht="17.100000000000001" customHeight="1" x14ac:dyDescent="0.15">
      <c r="A488" s="6" t="s">
        <v>482</v>
      </c>
      <c r="B488" s="7">
        <v>0</v>
      </c>
      <c r="C488" s="19" t="s">
        <v>845</v>
      </c>
      <c r="D488" s="7">
        <v>0</v>
      </c>
    </row>
    <row r="489" spans="1:4" ht="17.100000000000001" customHeight="1" x14ac:dyDescent="0.15">
      <c r="A489" s="4" t="s">
        <v>483</v>
      </c>
      <c r="B489" s="3">
        <f>SUM(B490:B491)</f>
        <v>0</v>
      </c>
      <c r="C489" s="19" t="s">
        <v>1166</v>
      </c>
      <c r="D489" s="7">
        <v>0</v>
      </c>
    </row>
    <row r="490" spans="1:4" ht="17.100000000000001" customHeight="1" x14ac:dyDescent="0.15">
      <c r="A490" s="6" t="s">
        <v>484</v>
      </c>
      <c r="B490" s="7">
        <v>0</v>
      </c>
      <c r="C490" s="17" t="s">
        <v>1167</v>
      </c>
      <c r="D490" s="3">
        <f>SUM(D491:D496)</f>
        <v>25471</v>
      </c>
    </row>
    <row r="491" spans="1:4" ht="17.100000000000001" customHeight="1" x14ac:dyDescent="0.15">
      <c r="A491" s="6" t="s">
        <v>485</v>
      </c>
      <c r="B491" s="7">
        <v>0</v>
      </c>
      <c r="C491" s="19" t="s">
        <v>1168</v>
      </c>
      <c r="D491" s="7">
        <v>0</v>
      </c>
    </row>
    <row r="492" spans="1:4" ht="17.100000000000001" customHeight="1" x14ac:dyDescent="0.15">
      <c r="A492" s="4" t="s">
        <v>486</v>
      </c>
      <c r="B492" s="3">
        <f>SUM(B493:B509)</f>
        <v>0</v>
      </c>
      <c r="C492" s="19" t="s">
        <v>1169</v>
      </c>
      <c r="D492" s="7">
        <v>0</v>
      </c>
    </row>
    <row r="493" spans="1:4" ht="17.100000000000001" customHeight="1" x14ac:dyDescent="0.15">
      <c r="A493" s="6" t="s">
        <v>487</v>
      </c>
      <c r="B493" s="7">
        <v>0</v>
      </c>
      <c r="C493" s="19" t="s">
        <v>1170</v>
      </c>
      <c r="D493" s="7">
        <v>929</v>
      </c>
    </row>
    <row r="494" spans="1:4" ht="17.100000000000001" customHeight="1" x14ac:dyDescent="0.15">
      <c r="A494" s="6" t="s">
        <v>488</v>
      </c>
      <c r="B494" s="7">
        <v>0</v>
      </c>
      <c r="C494" s="19" t="s">
        <v>1171</v>
      </c>
      <c r="D494" s="7">
        <v>4367</v>
      </c>
    </row>
    <row r="495" spans="1:4" ht="17.100000000000001" customHeight="1" x14ac:dyDescent="0.15">
      <c r="A495" s="6" t="s">
        <v>489</v>
      </c>
      <c r="B495" s="7">
        <v>0</v>
      </c>
      <c r="C495" s="19" t="s">
        <v>1172</v>
      </c>
      <c r="D495" s="7">
        <v>19803</v>
      </c>
    </row>
    <row r="496" spans="1:4" ht="17.100000000000001" customHeight="1" x14ac:dyDescent="0.15">
      <c r="A496" s="6" t="s">
        <v>490</v>
      </c>
      <c r="B496" s="7">
        <v>0</v>
      </c>
      <c r="C496" s="19" t="s">
        <v>1173</v>
      </c>
      <c r="D496" s="7">
        <v>372</v>
      </c>
    </row>
    <row r="497" spans="1:4" ht="17.100000000000001" customHeight="1" x14ac:dyDescent="0.15">
      <c r="A497" s="6" t="s">
        <v>491</v>
      </c>
      <c r="B497" s="7">
        <v>0</v>
      </c>
      <c r="C497" s="17" t="s">
        <v>1174</v>
      </c>
      <c r="D497" s="3">
        <f>SUM(D498:D503)</f>
        <v>4876</v>
      </c>
    </row>
    <row r="498" spans="1:4" ht="17.100000000000001" customHeight="1" x14ac:dyDescent="0.15">
      <c r="A498" s="6" t="s">
        <v>492</v>
      </c>
      <c r="B498" s="7">
        <v>0</v>
      </c>
      <c r="C498" s="19" t="s">
        <v>1175</v>
      </c>
      <c r="D498" s="7">
        <v>0</v>
      </c>
    </row>
    <row r="499" spans="1:4" ht="17.100000000000001" customHeight="1" x14ac:dyDescent="0.15">
      <c r="A499" s="6" t="s">
        <v>493</v>
      </c>
      <c r="B499" s="7">
        <v>0</v>
      </c>
      <c r="C499" s="19" t="s">
        <v>1176</v>
      </c>
      <c r="D499" s="7">
        <v>3</v>
      </c>
    </row>
    <row r="500" spans="1:4" ht="17.100000000000001" customHeight="1" x14ac:dyDescent="0.15">
      <c r="A500" s="6" t="s">
        <v>450</v>
      </c>
      <c r="B500" s="7">
        <v>0</v>
      </c>
      <c r="C500" s="19" t="s">
        <v>1177</v>
      </c>
      <c r="D500" s="7">
        <v>2444</v>
      </c>
    </row>
    <row r="501" spans="1:4" ht="17.100000000000001" customHeight="1" x14ac:dyDescent="0.15">
      <c r="A501" s="6" t="s">
        <v>494</v>
      </c>
      <c r="B501" s="7">
        <v>0</v>
      </c>
      <c r="C501" s="19" t="s">
        <v>1178</v>
      </c>
      <c r="D501" s="7">
        <v>0</v>
      </c>
    </row>
    <row r="502" spans="1:4" ht="17.100000000000001" customHeight="1" x14ac:dyDescent="0.15">
      <c r="A502" s="6" t="s">
        <v>495</v>
      </c>
      <c r="B502" s="7">
        <v>0</v>
      </c>
      <c r="C502" s="19" t="s">
        <v>1179</v>
      </c>
      <c r="D502" s="7">
        <v>2429</v>
      </c>
    </row>
    <row r="503" spans="1:4" ht="17.100000000000001" customHeight="1" x14ac:dyDescent="0.15">
      <c r="A503" s="6" t="s">
        <v>496</v>
      </c>
      <c r="B503" s="7">
        <v>0</v>
      </c>
      <c r="C503" s="19" t="s">
        <v>1180</v>
      </c>
      <c r="D503" s="7">
        <v>0</v>
      </c>
    </row>
    <row r="504" spans="1:4" ht="17.100000000000001" customHeight="1" x14ac:dyDescent="0.15">
      <c r="A504" s="6" t="s">
        <v>497</v>
      </c>
      <c r="B504" s="7">
        <v>0</v>
      </c>
      <c r="C504" s="17" t="s">
        <v>1181</v>
      </c>
      <c r="D504" s="3">
        <f>SUM(D505:D509)</f>
        <v>0</v>
      </c>
    </row>
    <row r="505" spans="1:4" ht="17.100000000000001" customHeight="1" x14ac:dyDescent="0.15">
      <c r="A505" s="6" t="s">
        <v>498</v>
      </c>
      <c r="B505" s="7">
        <v>0</v>
      </c>
      <c r="C505" s="19" t="s">
        <v>1182</v>
      </c>
      <c r="D505" s="7">
        <v>0</v>
      </c>
    </row>
    <row r="506" spans="1:4" ht="17.100000000000001" customHeight="1" x14ac:dyDescent="0.15">
      <c r="A506" s="6" t="s">
        <v>499</v>
      </c>
      <c r="B506" s="7">
        <v>0</v>
      </c>
      <c r="C506" s="19" t="s">
        <v>1183</v>
      </c>
      <c r="D506" s="7">
        <v>0</v>
      </c>
    </row>
    <row r="507" spans="1:4" ht="17.100000000000001" customHeight="1" x14ac:dyDescent="0.15">
      <c r="A507" s="6" t="s">
        <v>500</v>
      </c>
      <c r="B507" s="7">
        <v>0</v>
      </c>
      <c r="C507" s="19" t="s">
        <v>1184</v>
      </c>
      <c r="D507" s="7">
        <v>0</v>
      </c>
    </row>
    <row r="508" spans="1:4" ht="17.100000000000001" customHeight="1" x14ac:dyDescent="0.15">
      <c r="A508" s="6" t="s">
        <v>501</v>
      </c>
      <c r="B508" s="7">
        <v>0</v>
      </c>
      <c r="C508" s="19" t="s">
        <v>1185</v>
      </c>
      <c r="D508" s="7">
        <v>0</v>
      </c>
    </row>
    <row r="509" spans="1:4" ht="17.100000000000001" customHeight="1" x14ac:dyDescent="0.15">
      <c r="A509" s="6" t="s">
        <v>502</v>
      </c>
      <c r="B509" s="7">
        <v>0</v>
      </c>
      <c r="C509" s="19" t="s">
        <v>1186</v>
      </c>
      <c r="D509" s="7">
        <v>0</v>
      </c>
    </row>
    <row r="510" spans="1:4" ht="17.100000000000001" customHeight="1" x14ac:dyDescent="0.15">
      <c r="A510" s="4" t="s">
        <v>503</v>
      </c>
      <c r="B510" s="3">
        <f>SUM(B511:B515)</f>
        <v>0</v>
      </c>
      <c r="C510" s="17" t="s">
        <v>1187</v>
      </c>
      <c r="D510" s="3">
        <f>SUM(D511:D513)</f>
        <v>546</v>
      </c>
    </row>
    <row r="511" spans="1:4" ht="17.100000000000001" customHeight="1" x14ac:dyDescent="0.15">
      <c r="A511" s="6" t="s">
        <v>504</v>
      </c>
      <c r="B511" s="7">
        <v>0</v>
      </c>
      <c r="C511" s="19" t="s">
        <v>1188</v>
      </c>
      <c r="D511" s="7">
        <v>546</v>
      </c>
    </row>
    <row r="512" spans="1:4" ht="17.100000000000001" customHeight="1" x14ac:dyDescent="0.15">
      <c r="A512" s="6" t="s">
        <v>505</v>
      </c>
      <c r="B512" s="7">
        <v>0</v>
      </c>
      <c r="C512" s="19" t="s">
        <v>1189</v>
      </c>
      <c r="D512" s="7">
        <v>0</v>
      </c>
    </row>
    <row r="513" spans="1:4" ht="17.100000000000001" customHeight="1" x14ac:dyDescent="0.15">
      <c r="A513" s="6" t="s">
        <v>506</v>
      </c>
      <c r="B513" s="7">
        <v>0</v>
      </c>
      <c r="C513" s="19" t="s">
        <v>1190</v>
      </c>
      <c r="D513" s="7">
        <v>0</v>
      </c>
    </row>
    <row r="514" spans="1:4" ht="17.100000000000001" customHeight="1" x14ac:dyDescent="0.15">
      <c r="A514" s="6" t="s">
        <v>507</v>
      </c>
      <c r="B514" s="7">
        <v>0</v>
      </c>
      <c r="C514" s="17" t="s">
        <v>1191</v>
      </c>
      <c r="D514" s="3">
        <f>SUM(D515:D517)</f>
        <v>0</v>
      </c>
    </row>
    <row r="515" spans="1:4" ht="17.100000000000001" customHeight="1" x14ac:dyDescent="0.15">
      <c r="A515" s="6" t="s">
        <v>508</v>
      </c>
      <c r="B515" s="7">
        <v>0</v>
      </c>
      <c r="C515" s="19" t="s">
        <v>1192</v>
      </c>
      <c r="D515" s="7">
        <v>0</v>
      </c>
    </row>
    <row r="516" spans="1:4" ht="17.100000000000001" customHeight="1" x14ac:dyDescent="0.15">
      <c r="A516" s="4" t="s">
        <v>509</v>
      </c>
      <c r="B516" s="3">
        <f>SUM(B517:B518)</f>
        <v>0</v>
      </c>
      <c r="C516" s="19" t="s">
        <v>1193</v>
      </c>
      <c r="D516" s="7">
        <v>0</v>
      </c>
    </row>
    <row r="517" spans="1:4" ht="17.100000000000001" customHeight="1" x14ac:dyDescent="0.15">
      <c r="A517" s="6" t="s">
        <v>510</v>
      </c>
      <c r="B517" s="7">
        <v>0</v>
      </c>
      <c r="C517" s="19" t="s">
        <v>1194</v>
      </c>
      <c r="D517" s="7">
        <v>0</v>
      </c>
    </row>
    <row r="518" spans="1:4" ht="17.100000000000001" customHeight="1" x14ac:dyDescent="0.15">
      <c r="A518" s="6" t="s">
        <v>511</v>
      </c>
      <c r="B518" s="7">
        <v>0</v>
      </c>
      <c r="C518" s="17" t="s">
        <v>1195</v>
      </c>
      <c r="D518" s="3">
        <f>SUM(D519:D521)</f>
        <v>627</v>
      </c>
    </row>
    <row r="519" spans="1:4" ht="17.100000000000001" customHeight="1" x14ac:dyDescent="0.15">
      <c r="A519" s="4" t="s">
        <v>512</v>
      </c>
      <c r="B519" s="3">
        <f>SUM(B520:B522)</f>
        <v>0</v>
      </c>
      <c r="C519" s="19" t="s">
        <v>1196</v>
      </c>
      <c r="D519" s="7">
        <v>627</v>
      </c>
    </row>
    <row r="520" spans="1:4" ht="17.100000000000001" customHeight="1" x14ac:dyDescent="0.15">
      <c r="A520" s="6" t="s">
        <v>513</v>
      </c>
      <c r="B520" s="7">
        <v>0</v>
      </c>
      <c r="C520" s="19" t="s">
        <v>1197</v>
      </c>
      <c r="D520" s="7">
        <v>0</v>
      </c>
    </row>
    <row r="521" spans="1:4" ht="17.100000000000001" customHeight="1" x14ac:dyDescent="0.15">
      <c r="A521" s="6" t="s">
        <v>514</v>
      </c>
      <c r="B521" s="7">
        <v>0</v>
      </c>
      <c r="C521" s="19" t="s">
        <v>1198</v>
      </c>
      <c r="D521" s="7">
        <v>0</v>
      </c>
    </row>
    <row r="522" spans="1:4" ht="17.100000000000001" customHeight="1" x14ac:dyDescent="0.15">
      <c r="A522" s="6" t="s">
        <v>515</v>
      </c>
      <c r="B522" s="7">
        <v>0</v>
      </c>
      <c r="C522" s="17" t="s">
        <v>1199</v>
      </c>
      <c r="D522" s="3">
        <f>SUM(D523:D525)</f>
        <v>3851</v>
      </c>
    </row>
    <row r="523" spans="1:4" ht="17.100000000000001" customHeight="1" x14ac:dyDescent="0.15">
      <c r="A523" s="4" t="s">
        <v>516</v>
      </c>
      <c r="B523" s="3">
        <f>SUM(B524:B526)</f>
        <v>0</v>
      </c>
      <c r="C523" s="19" t="s">
        <v>1200</v>
      </c>
      <c r="D523" s="7">
        <v>0</v>
      </c>
    </row>
    <row r="524" spans="1:4" ht="17.100000000000001" customHeight="1" x14ac:dyDescent="0.15">
      <c r="A524" s="6" t="s">
        <v>517</v>
      </c>
      <c r="B524" s="7">
        <v>0</v>
      </c>
      <c r="C524" s="19" t="s">
        <v>1201</v>
      </c>
      <c r="D524" s="7">
        <v>3851</v>
      </c>
    </row>
    <row r="525" spans="1:4" ht="17.100000000000001" customHeight="1" x14ac:dyDescent="0.15">
      <c r="A525" s="6" t="s">
        <v>518</v>
      </c>
      <c r="B525" s="7">
        <v>0</v>
      </c>
      <c r="C525" s="19" t="s">
        <v>1202</v>
      </c>
      <c r="D525" s="7">
        <v>0</v>
      </c>
    </row>
    <row r="526" spans="1:4" ht="17.100000000000001" customHeight="1" x14ac:dyDescent="0.15">
      <c r="A526" s="6" t="s">
        <v>519</v>
      </c>
      <c r="B526" s="7">
        <v>0</v>
      </c>
      <c r="C526" s="17" t="s">
        <v>1203</v>
      </c>
      <c r="D526" s="3">
        <f>SUM(D527)</f>
        <v>243</v>
      </c>
    </row>
    <row r="527" spans="1:4" ht="17.100000000000001" customHeight="1" x14ac:dyDescent="0.15">
      <c r="A527" s="4" t="s">
        <v>520</v>
      </c>
      <c r="B527" s="3">
        <f>B528</f>
        <v>0</v>
      </c>
      <c r="C527" s="19" t="s">
        <v>1204</v>
      </c>
      <c r="D527" s="7">
        <v>243</v>
      </c>
    </row>
    <row r="528" spans="1:4" ht="17.100000000000001" customHeight="1" x14ac:dyDescent="0.15">
      <c r="A528" s="6" t="s">
        <v>521</v>
      </c>
      <c r="B528" s="7">
        <v>0</v>
      </c>
      <c r="C528" s="17" t="s">
        <v>1205</v>
      </c>
      <c r="D528" s="7">
        <v>0</v>
      </c>
    </row>
    <row r="529" spans="1:4" ht="17.100000000000001" customHeight="1" x14ac:dyDescent="0.15">
      <c r="A529" s="4" t="s">
        <v>522</v>
      </c>
      <c r="B529" s="3">
        <f>SUM(B530:B531)</f>
        <v>0</v>
      </c>
      <c r="C529" s="17" t="s">
        <v>1206</v>
      </c>
      <c r="D529" s="3">
        <f>SUM(D530,D535,D544,D550,D556,D561,D566,D573,D577)</f>
        <v>11953</v>
      </c>
    </row>
    <row r="530" spans="1:4" ht="17.100000000000001" customHeight="1" x14ac:dyDescent="0.15">
      <c r="A530" s="6" t="s">
        <v>523</v>
      </c>
      <c r="B530" s="7">
        <v>0</v>
      </c>
      <c r="C530" s="17" t="s">
        <v>1207</v>
      </c>
      <c r="D530" s="3">
        <f>SUM(D531:D534)</f>
        <v>617</v>
      </c>
    </row>
    <row r="531" spans="1:4" ht="17.100000000000001" customHeight="1" x14ac:dyDescent="0.15">
      <c r="A531" s="6" t="s">
        <v>524</v>
      </c>
      <c r="B531" s="7">
        <v>0</v>
      </c>
      <c r="C531" s="19" t="s">
        <v>843</v>
      </c>
      <c r="D531" s="7">
        <v>320</v>
      </c>
    </row>
    <row r="532" spans="1:4" ht="17.100000000000001" customHeight="1" x14ac:dyDescent="0.15">
      <c r="A532" s="4" t="s">
        <v>525</v>
      </c>
      <c r="B532" s="3">
        <f>SUM(B533:B534)</f>
        <v>931</v>
      </c>
      <c r="C532" s="19" t="s">
        <v>844</v>
      </c>
      <c r="D532" s="7">
        <v>297</v>
      </c>
    </row>
    <row r="533" spans="1:4" ht="17.100000000000001" customHeight="1" x14ac:dyDescent="0.15">
      <c r="A533" s="6" t="s">
        <v>526</v>
      </c>
      <c r="B533" s="7">
        <v>931</v>
      </c>
      <c r="C533" s="19" t="s">
        <v>845</v>
      </c>
      <c r="D533" s="7">
        <v>0</v>
      </c>
    </row>
    <row r="534" spans="1:4" ht="17.100000000000001" customHeight="1" x14ac:dyDescent="0.15">
      <c r="A534" s="6" t="s">
        <v>527</v>
      </c>
      <c r="B534" s="7">
        <v>0</v>
      </c>
      <c r="C534" s="19" t="s">
        <v>1208</v>
      </c>
      <c r="D534" s="7">
        <v>0</v>
      </c>
    </row>
    <row r="535" spans="1:4" ht="17.100000000000001" customHeight="1" x14ac:dyDescent="0.15">
      <c r="A535" s="4" t="s">
        <v>528</v>
      </c>
      <c r="B535" s="3">
        <f>SUM(B536:B543)</f>
        <v>0</v>
      </c>
      <c r="C535" s="17" t="s">
        <v>1209</v>
      </c>
      <c r="D535" s="3">
        <f>SUM(D536:D543)</f>
        <v>0</v>
      </c>
    </row>
    <row r="536" spans="1:4" ht="17.100000000000001" customHeight="1" x14ac:dyDescent="0.15">
      <c r="A536" s="6" t="s">
        <v>529</v>
      </c>
      <c r="B536" s="7">
        <v>0</v>
      </c>
      <c r="C536" s="19" t="s">
        <v>1210</v>
      </c>
      <c r="D536" s="7">
        <v>0</v>
      </c>
    </row>
    <row r="537" spans="1:4" ht="17.100000000000001" customHeight="1" x14ac:dyDescent="0.15">
      <c r="A537" s="6" t="s">
        <v>530</v>
      </c>
      <c r="B537" s="7">
        <v>0</v>
      </c>
      <c r="C537" s="19" t="s">
        <v>1211</v>
      </c>
      <c r="D537" s="7">
        <v>0</v>
      </c>
    </row>
    <row r="538" spans="1:4" ht="17.100000000000001" customHeight="1" x14ac:dyDescent="0.15">
      <c r="A538" s="6" t="s">
        <v>474</v>
      </c>
      <c r="B538" s="7">
        <v>0</v>
      </c>
      <c r="C538" s="19" t="s">
        <v>1212</v>
      </c>
      <c r="D538" s="7">
        <v>0</v>
      </c>
    </row>
    <row r="539" spans="1:4" ht="17.100000000000001" customHeight="1" x14ac:dyDescent="0.15">
      <c r="A539" s="6" t="s">
        <v>475</v>
      </c>
      <c r="B539" s="7">
        <v>0</v>
      </c>
      <c r="C539" s="19" t="s">
        <v>1213</v>
      </c>
      <c r="D539" s="7">
        <v>0</v>
      </c>
    </row>
    <row r="540" spans="1:4" ht="17.100000000000001" customHeight="1" x14ac:dyDescent="0.15">
      <c r="A540" s="6" t="s">
        <v>531</v>
      </c>
      <c r="B540" s="7">
        <v>0</v>
      </c>
      <c r="C540" s="19" t="s">
        <v>1214</v>
      </c>
      <c r="D540" s="7">
        <v>0</v>
      </c>
    </row>
    <row r="541" spans="1:4" ht="17.100000000000001" customHeight="1" x14ac:dyDescent="0.15">
      <c r="A541" s="6" t="s">
        <v>532</v>
      </c>
      <c r="B541" s="7">
        <v>0</v>
      </c>
      <c r="C541" s="19" t="s">
        <v>1215</v>
      </c>
      <c r="D541" s="7">
        <v>0</v>
      </c>
    </row>
    <row r="542" spans="1:4" ht="17.100000000000001" customHeight="1" x14ac:dyDescent="0.15">
      <c r="A542" s="6" t="s">
        <v>533</v>
      </c>
      <c r="B542" s="7">
        <v>0</v>
      </c>
      <c r="C542" s="19" t="s">
        <v>1216</v>
      </c>
      <c r="D542" s="7">
        <v>0</v>
      </c>
    </row>
    <row r="543" spans="1:4" ht="17.100000000000001" customHeight="1" x14ac:dyDescent="0.15">
      <c r="A543" s="6" t="s">
        <v>534</v>
      </c>
      <c r="B543" s="7">
        <v>0</v>
      </c>
      <c r="C543" s="19" t="s">
        <v>1217</v>
      </c>
      <c r="D543" s="7">
        <v>0</v>
      </c>
    </row>
    <row r="544" spans="1:4" ht="17.100000000000001" customHeight="1" x14ac:dyDescent="0.15">
      <c r="A544" s="4" t="s">
        <v>535</v>
      </c>
      <c r="B544" s="3">
        <f>SUM(B545:B547)</f>
        <v>0</v>
      </c>
      <c r="C544" s="17" t="s">
        <v>1218</v>
      </c>
      <c r="D544" s="3">
        <f>SUM(D545:D549)</f>
        <v>0</v>
      </c>
    </row>
    <row r="545" spans="1:4" ht="17.100000000000001" customHeight="1" x14ac:dyDescent="0.15">
      <c r="A545" s="6" t="s">
        <v>536</v>
      </c>
      <c r="B545" s="7">
        <v>0</v>
      </c>
      <c r="C545" s="19" t="s">
        <v>1210</v>
      </c>
      <c r="D545" s="7">
        <v>0</v>
      </c>
    </row>
    <row r="546" spans="1:4" ht="17.100000000000001" customHeight="1" x14ac:dyDescent="0.15">
      <c r="A546" s="6" t="s">
        <v>537</v>
      </c>
      <c r="B546" s="7">
        <v>0</v>
      </c>
      <c r="C546" s="19" t="s">
        <v>1219</v>
      </c>
      <c r="D546" s="7">
        <v>0</v>
      </c>
    </row>
    <row r="547" spans="1:4" ht="17.100000000000001" customHeight="1" x14ac:dyDescent="0.15">
      <c r="A547" s="6" t="s">
        <v>538</v>
      </c>
      <c r="B547" s="7">
        <v>0</v>
      </c>
      <c r="C547" s="19" t="s">
        <v>1220</v>
      </c>
      <c r="D547" s="7">
        <v>0</v>
      </c>
    </row>
    <row r="548" spans="1:4" ht="17.100000000000001" customHeight="1" x14ac:dyDescent="0.15">
      <c r="A548" s="4" t="s">
        <v>539</v>
      </c>
      <c r="B548" s="3">
        <f>SUM(B549:B557)</f>
        <v>0</v>
      </c>
      <c r="C548" s="19" t="s">
        <v>1221</v>
      </c>
      <c r="D548" s="7">
        <v>0</v>
      </c>
    </row>
    <row r="549" spans="1:4" ht="17.100000000000001" customHeight="1" x14ac:dyDescent="0.15">
      <c r="A549" s="6" t="s">
        <v>540</v>
      </c>
      <c r="B549" s="7">
        <v>0</v>
      </c>
      <c r="C549" s="19" t="s">
        <v>1222</v>
      </c>
      <c r="D549" s="7">
        <v>0</v>
      </c>
    </row>
    <row r="550" spans="1:4" ht="17.100000000000001" customHeight="1" x14ac:dyDescent="0.15">
      <c r="A550" s="6" t="s">
        <v>541</v>
      </c>
      <c r="B550" s="7">
        <v>0</v>
      </c>
      <c r="C550" s="17" t="s">
        <v>1223</v>
      </c>
      <c r="D550" s="3">
        <f>SUM(D551:D555)</f>
        <v>9739</v>
      </c>
    </row>
    <row r="551" spans="1:4" ht="17.100000000000001" customHeight="1" x14ac:dyDescent="0.15">
      <c r="A551" s="6" t="s">
        <v>542</v>
      </c>
      <c r="B551" s="7">
        <v>0</v>
      </c>
      <c r="C551" s="19" t="s">
        <v>1210</v>
      </c>
      <c r="D551" s="7">
        <v>0</v>
      </c>
    </row>
    <row r="552" spans="1:4" ht="17.100000000000001" customHeight="1" x14ac:dyDescent="0.15">
      <c r="A552" s="6" t="s">
        <v>543</v>
      </c>
      <c r="B552" s="7">
        <v>0</v>
      </c>
      <c r="C552" s="19" t="s">
        <v>1224</v>
      </c>
      <c r="D552" s="7">
        <v>220</v>
      </c>
    </row>
    <row r="553" spans="1:4" ht="17.100000000000001" customHeight="1" x14ac:dyDescent="0.15">
      <c r="A553" s="6" t="s">
        <v>544</v>
      </c>
      <c r="B553" s="7">
        <v>0</v>
      </c>
      <c r="C553" s="19" t="s">
        <v>1225</v>
      </c>
      <c r="D553" s="7">
        <v>9380</v>
      </c>
    </row>
    <row r="554" spans="1:4" ht="17.100000000000001" customHeight="1" x14ac:dyDescent="0.15">
      <c r="A554" s="6" t="s">
        <v>545</v>
      </c>
      <c r="B554" s="7">
        <v>0</v>
      </c>
      <c r="C554" s="19" t="s">
        <v>1226</v>
      </c>
      <c r="D554" s="7">
        <v>0</v>
      </c>
    </row>
    <row r="555" spans="1:4" ht="17.100000000000001" customHeight="1" x14ac:dyDescent="0.15">
      <c r="A555" s="6" t="s">
        <v>546</v>
      </c>
      <c r="B555" s="7">
        <v>0</v>
      </c>
      <c r="C555" s="19" t="s">
        <v>1227</v>
      </c>
      <c r="D555" s="7">
        <v>139</v>
      </c>
    </row>
    <row r="556" spans="1:4" ht="17.100000000000001" customHeight="1" x14ac:dyDescent="0.15">
      <c r="A556" s="6" t="s">
        <v>547</v>
      </c>
      <c r="B556" s="7">
        <v>0</v>
      </c>
      <c r="C556" s="17" t="s">
        <v>1228</v>
      </c>
      <c r="D556" s="3">
        <f>SUM(D557:D560)</f>
        <v>108</v>
      </c>
    </row>
    <row r="557" spans="1:4" ht="17.100000000000001" customHeight="1" x14ac:dyDescent="0.15">
      <c r="A557" s="6" t="s">
        <v>548</v>
      </c>
      <c r="B557" s="7">
        <v>0</v>
      </c>
      <c r="C557" s="19" t="s">
        <v>1210</v>
      </c>
      <c r="D557" s="7">
        <v>0</v>
      </c>
    </row>
    <row r="558" spans="1:4" ht="17.100000000000001" customHeight="1" x14ac:dyDescent="0.15">
      <c r="A558" s="4" t="s">
        <v>549</v>
      </c>
      <c r="B558" s="3">
        <f>SUM(B559)</f>
        <v>0</v>
      </c>
      <c r="C558" s="19" t="s">
        <v>1229</v>
      </c>
      <c r="D558" s="7">
        <v>108</v>
      </c>
    </row>
    <row r="559" spans="1:4" ht="17.100000000000001" customHeight="1" x14ac:dyDescent="0.15">
      <c r="A559" s="6" t="s">
        <v>550</v>
      </c>
      <c r="B559" s="7">
        <v>0</v>
      </c>
      <c r="C559" s="19" t="s">
        <v>1230</v>
      </c>
      <c r="D559" s="7">
        <v>0</v>
      </c>
    </row>
    <row r="560" spans="1:4" ht="17.100000000000001" customHeight="1" x14ac:dyDescent="0.15">
      <c r="A560" s="4" t="s">
        <v>551</v>
      </c>
      <c r="B560" s="3">
        <f>SUM(B561:B566)</f>
        <v>0</v>
      </c>
      <c r="C560" s="19" t="s">
        <v>1231</v>
      </c>
      <c r="D560" s="7">
        <v>0</v>
      </c>
    </row>
    <row r="561" spans="1:4" ht="17.100000000000001" customHeight="1" x14ac:dyDescent="0.15">
      <c r="A561" s="6" t="s">
        <v>552</v>
      </c>
      <c r="B561" s="7">
        <v>0</v>
      </c>
      <c r="C561" s="17" t="s">
        <v>1232</v>
      </c>
      <c r="D561" s="3">
        <f>SUM(D562:D565)</f>
        <v>0</v>
      </c>
    </row>
    <row r="562" spans="1:4" ht="17.100000000000001" customHeight="1" x14ac:dyDescent="0.15">
      <c r="A562" s="6" t="s">
        <v>553</v>
      </c>
      <c r="B562" s="7">
        <v>0</v>
      </c>
      <c r="C562" s="19" t="s">
        <v>1233</v>
      </c>
      <c r="D562" s="7">
        <v>0</v>
      </c>
    </row>
    <row r="563" spans="1:4" ht="17.100000000000001" customHeight="1" x14ac:dyDescent="0.15">
      <c r="A563" s="6" t="s">
        <v>554</v>
      </c>
      <c r="B563" s="7">
        <v>0</v>
      </c>
      <c r="C563" s="19" t="s">
        <v>1234</v>
      </c>
      <c r="D563" s="7">
        <v>0</v>
      </c>
    </row>
    <row r="564" spans="1:4" ht="17.100000000000001" customHeight="1" x14ac:dyDescent="0.15">
      <c r="A564" s="6" t="s">
        <v>555</v>
      </c>
      <c r="B564" s="7">
        <v>0</v>
      </c>
      <c r="C564" s="19" t="s">
        <v>1235</v>
      </c>
      <c r="D564" s="7">
        <v>0</v>
      </c>
    </row>
    <row r="565" spans="1:4" ht="17.100000000000001" customHeight="1" x14ac:dyDescent="0.15">
      <c r="A565" s="6" t="s">
        <v>556</v>
      </c>
      <c r="B565" s="7">
        <v>0</v>
      </c>
      <c r="C565" s="19" t="s">
        <v>1236</v>
      </c>
      <c r="D565" s="7">
        <v>0</v>
      </c>
    </row>
    <row r="566" spans="1:4" ht="17.100000000000001" customHeight="1" x14ac:dyDescent="0.15">
      <c r="A566" s="6" t="s">
        <v>557</v>
      </c>
      <c r="B566" s="7">
        <v>0</v>
      </c>
      <c r="C566" s="17" t="s">
        <v>1237</v>
      </c>
      <c r="D566" s="3">
        <f>SUM(D567:D572)</f>
        <v>499</v>
      </c>
    </row>
    <row r="567" spans="1:4" ht="17.100000000000001" customHeight="1" x14ac:dyDescent="0.15">
      <c r="A567" s="4" t="s">
        <v>558</v>
      </c>
      <c r="B567" s="3">
        <f>SUM(B568:B571)</f>
        <v>8</v>
      </c>
      <c r="C567" s="19" t="s">
        <v>1210</v>
      </c>
      <c r="D567" s="7">
        <v>17</v>
      </c>
    </row>
    <row r="568" spans="1:4" ht="17.100000000000001" customHeight="1" x14ac:dyDescent="0.15">
      <c r="A568" s="6" t="s">
        <v>559</v>
      </c>
      <c r="B568" s="7">
        <v>0</v>
      </c>
      <c r="C568" s="19" t="s">
        <v>1238</v>
      </c>
      <c r="D568" s="7">
        <v>50</v>
      </c>
    </row>
    <row r="569" spans="1:4" ht="17.100000000000001" customHeight="1" x14ac:dyDescent="0.15">
      <c r="A569" s="6" t="s">
        <v>447</v>
      </c>
      <c r="B569" s="7">
        <v>0</v>
      </c>
      <c r="C569" s="19" t="s">
        <v>1239</v>
      </c>
      <c r="D569" s="7">
        <v>0</v>
      </c>
    </row>
    <row r="570" spans="1:4" ht="17.100000000000001" customHeight="1" x14ac:dyDescent="0.15">
      <c r="A570" s="6" t="s">
        <v>560</v>
      </c>
      <c r="B570" s="7">
        <v>8</v>
      </c>
      <c r="C570" s="19" t="s">
        <v>1240</v>
      </c>
      <c r="D570" s="7">
        <v>10</v>
      </c>
    </row>
    <row r="571" spans="1:4" ht="17.100000000000001" customHeight="1" x14ac:dyDescent="0.15">
      <c r="A571" s="6" t="s">
        <v>561</v>
      </c>
      <c r="B571" s="7">
        <v>0</v>
      </c>
      <c r="C571" s="19" t="s">
        <v>1241</v>
      </c>
      <c r="D571" s="7">
        <v>422</v>
      </c>
    </row>
    <row r="572" spans="1:4" ht="17.100000000000001" customHeight="1" x14ac:dyDescent="0.15">
      <c r="A572" s="4" t="s">
        <v>562</v>
      </c>
      <c r="B572" s="3">
        <f>SUM(B573:B574)</f>
        <v>0</v>
      </c>
      <c r="C572" s="19" t="s">
        <v>1242</v>
      </c>
      <c r="D572" s="7">
        <v>0</v>
      </c>
    </row>
    <row r="573" spans="1:4" ht="17.100000000000001" customHeight="1" x14ac:dyDescent="0.15">
      <c r="A573" s="6" t="s">
        <v>563</v>
      </c>
      <c r="B573" s="7">
        <v>0</v>
      </c>
      <c r="C573" s="17" t="s">
        <v>1243</v>
      </c>
      <c r="D573" s="3">
        <f>SUM(D574:D576)</f>
        <v>0</v>
      </c>
    </row>
    <row r="574" spans="1:4" ht="17.100000000000001" customHeight="1" x14ac:dyDescent="0.15">
      <c r="A574" s="6" t="s">
        <v>564</v>
      </c>
      <c r="B574" s="7">
        <v>0</v>
      </c>
      <c r="C574" s="19" t="s">
        <v>1244</v>
      </c>
      <c r="D574" s="7">
        <v>0</v>
      </c>
    </row>
    <row r="575" spans="1:4" ht="17.100000000000001" customHeight="1" x14ac:dyDescent="0.15">
      <c r="A575" s="4" t="s">
        <v>565</v>
      </c>
      <c r="B575" s="3">
        <f>SUM(B576:B586)</f>
        <v>593</v>
      </c>
      <c r="C575" s="19" t="s">
        <v>1245</v>
      </c>
      <c r="D575" s="7">
        <v>0</v>
      </c>
    </row>
    <row r="576" spans="1:4" ht="17.100000000000001" customHeight="1" x14ac:dyDescent="0.15">
      <c r="A576" s="6" t="s">
        <v>566</v>
      </c>
      <c r="B576" s="7">
        <v>0</v>
      </c>
      <c r="C576" s="19" t="s">
        <v>1246</v>
      </c>
      <c r="D576" s="7">
        <v>0</v>
      </c>
    </row>
    <row r="577" spans="1:4" ht="17.100000000000001" customHeight="1" x14ac:dyDescent="0.15">
      <c r="A577" s="6" t="s">
        <v>567</v>
      </c>
      <c r="B577" s="7">
        <v>0</v>
      </c>
      <c r="C577" s="17" t="s">
        <v>1247</v>
      </c>
      <c r="D577" s="3">
        <f>SUM(D578:D581)</f>
        <v>990</v>
      </c>
    </row>
    <row r="578" spans="1:4" ht="17.100000000000001" customHeight="1" x14ac:dyDescent="0.15">
      <c r="A578" s="6" t="s">
        <v>568</v>
      </c>
      <c r="B578" s="7">
        <v>0</v>
      </c>
      <c r="C578" s="19" t="s">
        <v>1248</v>
      </c>
      <c r="D578" s="7">
        <v>470</v>
      </c>
    </row>
    <row r="579" spans="1:4" ht="17.100000000000001" customHeight="1" x14ac:dyDescent="0.15">
      <c r="A579" s="6" t="s">
        <v>569</v>
      </c>
      <c r="B579" s="7">
        <v>0</v>
      </c>
      <c r="C579" s="19" t="s">
        <v>1249</v>
      </c>
      <c r="D579" s="7">
        <v>0</v>
      </c>
    </row>
    <row r="580" spans="1:4" ht="17.100000000000001" customHeight="1" x14ac:dyDescent="0.15">
      <c r="A580" s="6" t="s">
        <v>570</v>
      </c>
      <c r="B580" s="7">
        <v>0</v>
      </c>
      <c r="C580" s="19" t="s">
        <v>1250</v>
      </c>
      <c r="D580" s="7">
        <v>0</v>
      </c>
    </row>
    <row r="581" spans="1:4" ht="17.100000000000001" customHeight="1" x14ac:dyDescent="0.15">
      <c r="A581" s="12" t="s">
        <v>571</v>
      </c>
      <c r="B581" s="7">
        <v>0</v>
      </c>
      <c r="C581" s="19" t="s">
        <v>1251</v>
      </c>
      <c r="D581" s="7">
        <v>520</v>
      </c>
    </row>
    <row r="582" spans="1:4" ht="17.100000000000001" customHeight="1" x14ac:dyDescent="0.15">
      <c r="A582" s="6" t="s">
        <v>572</v>
      </c>
      <c r="B582" s="7">
        <v>74</v>
      </c>
      <c r="C582" s="17" t="s">
        <v>1252</v>
      </c>
      <c r="D582" s="3">
        <f>SUM(D583,D597,D605,D616,D625,D634)</f>
        <v>11998</v>
      </c>
    </row>
    <row r="583" spans="1:4" ht="17.100000000000001" customHeight="1" x14ac:dyDescent="0.15">
      <c r="A583" s="11" t="s">
        <v>573</v>
      </c>
      <c r="B583" s="7">
        <v>519</v>
      </c>
      <c r="C583" s="17" t="s">
        <v>1253</v>
      </c>
      <c r="D583" s="3">
        <f>SUM(D584:D596)</f>
        <v>3357</v>
      </c>
    </row>
    <row r="584" spans="1:4" ht="17.100000000000001" customHeight="1" x14ac:dyDescent="0.15">
      <c r="A584" s="6" t="s">
        <v>574</v>
      </c>
      <c r="B584" s="7">
        <v>0</v>
      </c>
      <c r="C584" s="19" t="s">
        <v>843</v>
      </c>
      <c r="D584" s="7">
        <v>409</v>
      </c>
    </row>
    <row r="585" spans="1:4" ht="17.100000000000001" customHeight="1" x14ac:dyDescent="0.15">
      <c r="A585" s="6" t="s">
        <v>575</v>
      </c>
      <c r="B585" s="7">
        <v>0</v>
      </c>
      <c r="C585" s="19" t="s">
        <v>844</v>
      </c>
      <c r="D585" s="7">
        <v>657</v>
      </c>
    </row>
    <row r="586" spans="1:4" ht="17.100000000000001" customHeight="1" x14ac:dyDescent="0.15">
      <c r="A586" s="6" t="s">
        <v>576</v>
      </c>
      <c r="B586" s="7">
        <v>0</v>
      </c>
      <c r="C586" s="19" t="s">
        <v>845</v>
      </c>
      <c r="D586" s="7">
        <v>0</v>
      </c>
    </row>
    <row r="587" spans="1:4" ht="17.100000000000001" customHeight="1" x14ac:dyDescent="0.15">
      <c r="A587" s="4" t="s">
        <v>577</v>
      </c>
      <c r="B587" s="3">
        <f>SUM(B588:B599)</f>
        <v>197</v>
      </c>
      <c r="C587" s="19" t="s">
        <v>1254</v>
      </c>
      <c r="D587" s="7">
        <v>920</v>
      </c>
    </row>
    <row r="588" spans="1:4" ht="17.100000000000001" customHeight="1" x14ac:dyDescent="0.15">
      <c r="A588" s="6" t="s">
        <v>578</v>
      </c>
      <c r="B588" s="7">
        <v>56</v>
      </c>
      <c r="C588" s="19" t="s">
        <v>1255</v>
      </c>
      <c r="D588" s="7">
        <v>203</v>
      </c>
    </row>
    <row r="589" spans="1:4" ht="17.100000000000001" customHeight="1" x14ac:dyDescent="0.15">
      <c r="A589" s="6" t="s">
        <v>579</v>
      </c>
      <c r="B589" s="7">
        <v>0</v>
      </c>
      <c r="C589" s="19" t="s">
        <v>1256</v>
      </c>
      <c r="D589" s="7">
        <v>0</v>
      </c>
    </row>
    <row r="590" spans="1:4" ht="17.100000000000001" customHeight="1" x14ac:dyDescent="0.15">
      <c r="A590" s="6" t="s">
        <v>580</v>
      </c>
      <c r="B590" s="7">
        <v>0</v>
      </c>
      <c r="C590" s="19" t="s">
        <v>1257</v>
      </c>
      <c r="D590" s="7">
        <v>664</v>
      </c>
    </row>
    <row r="591" spans="1:4" ht="17.100000000000001" customHeight="1" x14ac:dyDescent="0.15">
      <c r="A591" s="6" t="s">
        <v>581</v>
      </c>
      <c r="B591" s="7">
        <v>0</v>
      </c>
      <c r="C591" s="19" t="s">
        <v>1258</v>
      </c>
      <c r="D591" s="7">
        <v>0</v>
      </c>
    </row>
    <row r="592" spans="1:4" ht="17.100000000000001" customHeight="1" x14ac:dyDescent="0.15">
      <c r="A592" s="6" t="s">
        <v>582</v>
      </c>
      <c r="B592" s="7">
        <v>103</v>
      </c>
      <c r="C592" s="19" t="s">
        <v>1259</v>
      </c>
      <c r="D592" s="7">
        <v>209</v>
      </c>
    </row>
    <row r="593" spans="1:4" ht="17.100000000000001" customHeight="1" x14ac:dyDescent="0.15">
      <c r="A593" s="6" t="s">
        <v>583</v>
      </c>
      <c r="B593" s="7">
        <v>0</v>
      </c>
      <c r="C593" s="19" t="s">
        <v>1260</v>
      </c>
      <c r="D593" s="7">
        <v>0</v>
      </c>
    </row>
    <row r="594" spans="1:4" ht="17.100000000000001" customHeight="1" x14ac:dyDescent="0.15">
      <c r="A594" s="6" t="s">
        <v>584</v>
      </c>
      <c r="B594" s="7">
        <v>0</v>
      </c>
      <c r="C594" s="19" t="s">
        <v>1261</v>
      </c>
      <c r="D594" s="7">
        <v>160</v>
      </c>
    </row>
    <row r="595" spans="1:4" ht="17.100000000000001" customHeight="1" x14ac:dyDescent="0.15">
      <c r="A595" s="6" t="s">
        <v>585</v>
      </c>
      <c r="B595" s="7">
        <v>8</v>
      </c>
      <c r="C595" s="19" t="s">
        <v>1262</v>
      </c>
      <c r="D595" s="7">
        <v>135</v>
      </c>
    </row>
    <row r="596" spans="1:4" ht="17.100000000000001" customHeight="1" x14ac:dyDescent="0.15">
      <c r="A596" s="6" t="s">
        <v>447</v>
      </c>
      <c r="B596" s="7">
        <v>0</v>
      </c>
      <c r="C596" s="19" t="s">
        <v>1263</v>
      </c>
      <c r="D596" s="7">
        <v>0</v>
      </c>
    </row>
    <row r="597" spans="1:4" ht="17.100000000000001" customHeight="1" x14ac:dyDescent="0.15">
      <c r="A597" s="6" t="s">
        <v>450</v>
      </c>
      <c r="B597" s="7">
        <v>30</v>
      </c>
      <c r="C597" s="17" t="s">
        <v>1264</v>
      </c>
      <c r="D597" s="3">
        <f>SUM(D598:D604)</f>
        <v>80</v>
      </c>
    </row>
    <row r="598" spans="1:4" ht="17.100000000000001" customHeight="1" x14ac:dyDescent="0.15">
      <c r="A598" s="6" t="s">
        <v>586</v>
      </c>
      <c r="B598" s="7">
        <v>0</v>
      </c>
      <c r="C598" s="19" t="s">
        <v>843</v>
      </c>
      <c r="D598" s="7">
        <v>0</v>
      </c>
    </row>
    <row r="599" spans="1:4" ht="17.100000000000001" customHeight="1" x14ac:dyDescent="0.15">
      <c r="A599" s="6" t="s">
        <v>587</v>
      </c>
      <c r="B599" s="7">
        <v>0</v>
      </c>
      <c r="C599" s="19" t="s">
        <v>844</v>
      </c>
      <c r="D599" s="7">
        <v>11</v>
      </c>
    </row>
    <row r="600" spans="1:4" ht="17.100000000000001" customHeight="1" x14ac:dyDescent="0.15">
      <c r="A600" s="4" t="s">
        <v>588</v>
      </c>
      <c r="B600" s="3">
        <f>SUM(B601:B604)</f>
        <v>0</v>
      </c>
      <c r="C600" s="19" t="s">
        <v>845</v>
      </c>
      <c r="D600" s="7">
        <v>0</v>
      </c>
    </row>
    <row r="601" spans="1:4" ht="17.100000000000001" customHeight="1" x14ac:dyDescent="0.15">
      <c r="A601" s="6" t="s">
        <v>589</v>
      </c>
      <c r="B601" s="7">
        <v>0</v>
      </c>
      <c r="C601" s="19" t="s">
        <v>1265</v>
      </c>
      <c r="D601" s="7">
        <v>2</v>
      </c>
    </row>
    <row r="602" spans="1:4" ht="17.100000000000001" customHeight="1" x14ac:dyDescent="0.15">
      <c r="A602" s="6" t="s">
        <v>590</v>
      </c>
      <c r="B602" s="7">
        <v>0</v>
      </c>
      <c r="C602" s="19" t="s">
        <v>1266</v>
      </c>
      <c r="D602" s="7">
        <v>67</v>
      </c>
    </row>
    <row r="603" spans="1:4" ht="17.100000000000001" customHeight="1" x14ac:dyDescent="0.15">
      <c r="A603" s="6" t="s">
        <v>591</v>
      </c>
      <c r="B603" s="7">
        <v>0</v>
      </c>
      <c r="C603" s="19" t="s">
        <v>1267</v>
      </c>
      <c r="D603" s="7">
        <v>0</v>
      </c>
    </row>
    <row r="604" spans="1:4" ht="17.100000000000001" customHeight="1" x14ac:dyDescent="0.15">
      <c r="A604" s="6" t="s">
        <v>592</v>
      </c>
      <c r="B604" s="7">
        <v>0</v>
      </c>
      <c r="C604" s="19" t="s">
        <v>1268</v>
      </c>
      <c r="D604" s="7">
        <v>0</v>
      </c>
    </row>
    <row r="605" spans="1:4" ht="17.100000000000001" customHeight="1" x14ac:dyDescent="0.15">
      <c r="A605" s="4" t="s">
        <v>593</v>
      </c>
      <c r="B605" s="3">
        <f>SUM(B606:B611)</f>
        <v>4</v>
      </c>
      <c r="C605" s="17" t="s">
        <v>1269</v>
      </c>
      <c r="D605" s="3">
        <f>SUM(D606:D615)</f>
        <v>8561</v>
      </c>
    </row>
    <row r="606" spans="1:4" ht="17.100000000000001" customHeight="1" x14ac:dyDescent="0.15">
      <c r="A606" s="6" t="s">
        <v>594</v>
      </c>
      <c r="B606" s="7">
        <v>0</v>
      </c>
      <c r="C606" s="19" t="s">
        <v>843</v>
      </c>
      <c r="D606" s="7">
        <v>191</v>
      </c>
    </row>
    <row r="607" spans="1:4" ht="17.100000000000001" customHeight="1" x14ac:dyDescent="0.15">
      <c r="A607" s="6" t="s">
        <v>595</v>
      </c>
      <c r="B607" s="7">
        <v>0</v>
      </c>
      <c r="C607" s="19" t="s">
        <v>844</v>
      </c>
      <c r="D607" s="7">
        <v>153</v>
      </c>
    </row>
    <row r="608" spans="1:4" ht="17.100000000000001" customHeight="1" x14ac:dyDescent="0.15">
      <c r="A608" s="6" t="s">
        <v>596</v>
      </c>
      <c r="B608" s="7">
        <v>0</v>
      </c>
      <c r="C608" s="19" t="s">
        <v>845</v>
      </c>
      <c r="D608" s="7">
        <v>0</v>
      </c>
    </row>
    <row r="609" spans="1:4" ht="17.100000000000001" customHeight="1" x14ac:dyDescent="0.15">
      <c r="A609" s="6" t="s">
        <v>597</v>
      </c>
      <c r="B609" s="7">
        <v>4</v>
      </c>
      <c r="C609" s="19" t="s">
        <v>1270</v>
      </c>
      <c r="D609" s="7">
        <v>1009</v>
      </c>
    </row>
    <row r="610" spans="1:4" ht="17.100000000000001" customHeight="1" x14ac:dyDescent="0.15">
      <c r="A610" s="6" t="s">
        <v>450</v>
      </c>
      <c r="B610" s="7">
        <v>0</v>
      </c>
      <c r="C610" s="19" t="s">
        <v>1271</v>
      </c>
      <c r="D610" s="7">
        <v>6</v>
      </c>
    </row>
    <row r="611" spans="1:4" ht="17.100000000000001" customHeight="1" x14ac:dyDescent="0.15">
      <c r="A611" s="6" t="s">
        <v>598</v>
      </c>
      <c r="B611" s="7">
        <v>0</v>
      </c>
      <c r="C611" s="19" t="s">
        <v>1272</v>
      </c>
      <c r="D611" s="7">
        <v>0</v>
      </c>
    </row>
    <row r="612" spans="1:4" ht="17.100000000000001" customHeight="1" x14ac:dyDescent="0.15">
      <c r="A612" s="4" t="s">
        <v>599</v>
      </c>
      <c r="B612" s="3">
        <f>SUM(B613:B619)</f>
        <v>0</v>
      </c>
      <c r="C612" s="19" t="s">
        <v>1273</v>
      </c>
      <c r="D612" s="7">
        <v>6777</v>
      </c>
    </row>
    <row r="613" spans="1:4" ht="17.100000000000001" customHeight="1" x14ac:dyDescent="0.15">
      <c r="A613" s="6" t="s">
        <v>600</v>
      </c>
      <c r="B613" s="7">
        <v>0</v>
      </c>
      <c r="C613" s="19" t="s">
        <v>1274</v>
      </c>
      <c r="D613" s="7">
        <v>364</v>
      </c>
    </row>
    <row r="614" spans="1:4" ht="17.100000000000001" customHeight="1" x14ac:dyDescent="0.15">
      <c r="A614" s="6" t="s">
        <v>601</v>
      </c>
      <c r="B614" s="7">
        <v>0</v>
      </c>
      <c r="C614" s="19" t="s">
        <v>1275</v>
      </c>
      <c r="D614" s="7">
        <v>0</v>
      </c>
    </row>
    <row r="615" spans="1:4" ht="17.100000000000001" customHeight="1" x14ac:dyDescent="0.15">
      <c r="A615" s="6" t="s">
        <v>602</v>
      </c>
      <c r="B615" s="7">
        <v>0</v>
      </c>
      <c r="C615" s="19" t="s">
        <v>1276</v>
      </c>
      <c r="D615" s="7">
        <v>61</v>
      </c>
    </row>
    <row r="616" spans="1:4" ht="17.100000000000001" customHeight="1" x14ac:dyDescent="0.15">
      <c r="A616" s="6" t="s">
        <v>603</v>
      </c>
      <c r="B616" s="7">
        <v>0</v>
      </c>
      <c r="C616" s="17" t="s">
        <v>1277</v>
      </c>
      <c r="D616" s="3">
        <f>SUM(D617:D624)</f>
        <v>0</v>
      </c>
    </row>
    <row r="617" spans="1:4" ht="17.100000000000001" customHeight="1" x14ac:dyDescent="0.15">
      <c r="A617" s="6" t="s">
        <v>604</v>
      </c>
      <c r="B617" s="7">
        <v>0</v>
      </c>
      <c r="C617" s="19" t="s">
        <v>843</v>
      </c>
      <c r="D617" s="7">
        <v>0</v>
      </c>
    </row>
    <row r="618" spans="1:4" ht="17.100000000000001" customHeight="1" x14ac:dyDescent="0.15">
      <c r="A618" s="6" t="s">
        <v>605</v>
      </c>
      <c r="B618" s="7">
        <v>0</v>
      </c>
      <c r="C618" s="19" t="s">
        <v>844</v>
      </c>
      <c r="D618" s="7">
        <v>0</v>
      </c>
    </row>
    <row r="619" spans="1:4" ht="17.100000000000001" customHeight="1" x14ac:dyDescent="0.15">
      <c r="A619" s="6" t="s">
        <v>606</v>
      </c>
      <c r="B619" s="7">
        <v>0</v>
      </c>
      <c r="C619" s="19" t="s">
        <v>845</v>
      </c>
      <c r="D619" s="7">
        <v>0</v>
      </c>
    </row>
    <row r="620" spans="1:4" ht="17.100000000000001" customHeight="1" x14ac:dyDescent="0.15">
      <c r="A620" s="4" t="s">
        <v>607</v>
      </c>
      <c r="B620" s="3">
        <f>SUM(B621:B622)</f>
        <v>0</v>
      </c>
      <c r="C620" s="19" t="s">
        <v>1278</v>
      </c>
      <c r="D620" s="7">
        <v>0</v>
      </c>
    </row>
    <row r="621" spans="1:4" ht="17.100000000000001" customHeight="1" x14ac:dyDescent="0.15">
      <c r="A621" s="6" t="s">
        <v>608</v>
      </c>
      <c r="B621" s="7">
        <v>0</v>
      </c>
      <c r="C621" s="19" t="s">
        <v>1279</v>
      </c>
      <c r="D621" s="7">
        <v>0</v>
      </c>
    </row>
    <row r="622" spans="1:4" ht="17.100000000000001" customHeight="1" x14ac:dyDescent="0.15">
      <c r="A622" s="6" t="s">
        <v>609</v>
      </c>
      <c r="B622" s="7">
        <v>0</v>
      </c>
      <c r="C622" s="19" t="s">
        <v>1280</v>
      </c>
      <c r="D622" s="7">
        <v>0</v>
      </c>
    </row>
    <row r="623" spans="1:4" ht="17.100000000000001" customHeight="1" x14ac:dyDescent="0.15">
      <c r="A623" s="4" t="s">
        <v>610</v>
      </c>
      <c r="B623" s="3">
        <f>SUM(B624:B627)</f>
        <v>0</v>
      </c>
      <c r="C623" s="19" t="s">
        <v>1281</v>
      </c>
      <c r="D623" s="7">
        <v>0</v>
      </c>
    </row>
    <row r="624" spans="1:4" ht="17.100000000000001" customHeight="1" x14ac:dyDescent="0.15">
      <c r="A624" s="6" t="s">
        <v>611</v>
      </c>
      <c r="B624" s="7">
        <v>0</v>
      </c>
      <c r="C624" s="19" t="s">
        <v>1282</v>
      </c>
      <c r="D624" s="7">
        <v>0</v>
      </c>
    </row>
    <row r="625" spans="1:4" ht="17.100000000000001" customHeight="1" x14ac:dyDescent="0.15">
      <c r="A625" s="6" t="s">
        <v>612</v>
      </c>
      <c r="B625" s="7">
        <v>0</v>
      </c>
      <c r="C625" s="17" t="s">
        <v>1283</v>
      </c>
      <c r="D625" s="3">
        <f>SUM(D626:D633)</f>
        <v>0</v>
      </c>
    </row>
    <row r="626" spans="1:4" ht="17.100000000000001" customHeight="1" x14ac:dyDescent="0.15">
      <c r="A626" s="6" t="s">
        <v>613</v>
      </c>
      <c r="B626" s="7">
        <v>0</v>
      </c>
      <c r="C626" s="19" t="s">
        <v>843</v>
      </c>
      <c r="D626" s="7">
        <v>0</v>
      </c>
    </row>
    <row r="627" spans="1:4" ht="17.100000000000001" customHeight="1" x14ac:dyDescent="0.15">
      <c r="A627" s="6" t="s">
        <v>614</v>
      </c>
      <c r="B627" s="7">
        <v>0</v>
      </c>
      <c r="C627" s="19" t="s">
        <v>844</v>
      </c>
      <c r="D627" s="7">
        <v>0</v>
      </c>
    </row>
    <row r="628" spans="1:4" ht="17.100000000000001" customHeight="1" x14ac:dyDescent="0.15">
      <c r="A628" s="4" t="s">
        <v>615</v>
      </c>
      <c r="B628" s="3">
        <f>SUM(B629:B630)</f>
        <v>0</v>
      </c>
      <c r="C628" s="19" t="s">
        <v>845</v>
      </c>
      <c r="D628" s="7">
        <v>0</v>
      </c>
    </row>
    <row r="629" spans="1:4" ht="17.100000000000001" customHeight="1" x14ac:dyDescent="0.15">
      <c r="A629" s="6" t="s">
        <v>616</v>
      </c>
      <c r="B629" s="7">
        <v>0</v>
      </c>
      <c r="C629" s="19" t="s">
        <v>1284</v>
      </c>
      <c r="D629" s="7">
        <v>0</v>
      </c>
    </row>
    <row r="630" spans="1:4" ht="17.100000000000001" customHeight="1" x14ac:dyDescent="0.15">
      <c r="A630" s="6" t="s">
        <v>617</v>
      </c>
      <c r="B630" s="7">
        <v>0</v>
      </c>
      <c r="C630" s="19" t="s">
        <v>1285</v>
      </c>
      <c r="D630" s="7">
        <v>0</v>
      </c>
    </row>
    <row r="631" spans="1:4" ht="17.100000000000001" customHeight="1" x14ac:dyDescent="0.15">
      <c r="A631" s="4" t="s">
        <v>618</v>
      </c>
      <c r="B631" s="3">
        <f>SUM(B632:B635)</f>
        <v>0</v>
      </c>
      <c r="C631" s="19" t="s">
        <v>1286</v>
      </c>
      <c r="D631" s="7">
        <v>0</v>
      </c>
    </row>
    <row r="632" spans="1:4" ht="17.100000000000001" customHeight="1" x14ac:dyDescent="0.15">
      <c r="A632" s="6" t="s">
        <v>450</v>
      </c>
      <c r="B632" s="7">
        <v>0</v>
      </c>
      <c r="C632" s="19" t="s">
        <v>1287</v>
      </c>
      <c r="D632" s="7">
        <v>0</v>
      </c>
    </row>
    <row r="633" spans="1:4" ht="17.100000000000001" customHeight="1" x14ac:dyDescent="0.15">
      <c r="A633" s="6" t="s">
        <v>475</v>
      </c>
      <c r="B633" s="7">
        <v>0</v>
      </c>
      <c r="C633" s="19" t="s">
        <v>1288</v>
      </c>
      <c r="D633" s="7">
        <v>0</v>
      </c>
    </row>
    <row r="634" spans="1:4" ht="17.100000000000001" customHeight="1" x14ac:dyDescent="0.15">
      <c r="A634" s="6" t="s">
        <v>619</v>
      </c>
      <c r="B634" s="7">
        <v>0</v>
      </c>
      <c r="C634" s="17" t="s">
        <v>1289</v>
      </c>
      <c r="D634" s="3">
        <f>SUM(D635:D636)</f>
        <v>0</v>
      </c>
    </row>
    <row r="635" spans="1:4" ht="17.100000000000001" customHeight="1" x14ac:dyDescent="0.15">
      <c r="A635" s="6" t="s">
        <v>620</v>
      </c>
      <c r="B635" s="7">
        <v>0</v>
      </c>
      <c r="C635" s="19" t="s">
        <v>1290</v>
      </c>
      <c r="D635" s="7">
        <v>0</v>
      </c>
    </row>
    <row r="636" spans="1:4" ht="17.100000000000001" customHeight="1" x14ac:dyDescent="0.15">
      <c r="A636" s="4" t="s">
        <v>621</v>
      </c>
      <c r="B636" s="3">
        <f>SUM(B637:B642)</f>
        <v>0</v>
      </c>
      <c r="C636" s="19" t="s">
        <v>1291</v>
      </c>
      <c r="D636" s="7">
        <v>0</v>
      </c>
    </row>
    <row r="637" spans="1:4" ht="17.100000000000001" customHeight="1" x14ac:dyDescent="0.15">
      <c r="A637" s="6" t="s">
        <v>622</v>
      </c>
      <c r="B637" s="7">
        <v>0</v>
      </c>
      <c r="C637" s="17" t="s">
        <v>1292</v>
      </c>
      <c r="D637" s="3">
        <f>SUM(D638,D651,D662,D669,D672,D677,D681,D692,D699,D704,D711,D719,D720,D723,D728,D733,D734,D737)</f>
        <v>23446</v>
      </c>
    </row>
    <row r="638" spans="1:4" ht="17.100000000000001" customHeight="1" x14ac:dyDescent="0.15">
      <c r="A638" s="6" t="s">
        <v>623</v>
      </c>
      <c r="B638" s="7">
        <v>0</v>
      </c>
      <c r="C638" s="17" t="s">
        <v>1293</v>
      </c>
      <c r="D638" s="3">
        <f>SUM(D639:D650)</f>
        <v>2675</v>
      </c>
    </row>
    <row r="639" spans="1:4" ht="17.100000000000001" customHeight="1" x14ac:dyDescent="0.15">
      <c r="A639" s="6" t="s">
        <v>624</v>
      </c>
      <c r="B639" s="7">
        <v>0</v>
      </c>
      <c r="C639" s="19" t="s">
        <v>843</v>
      </c>
      <c r="D639" s="7">
        <v>1245</v>
      </c>
    </row>
    <row r="640" spans="1:4" ht="17.100000000000001" customHeight="1" x14ac:dyDescent="0.15">
      <c r="A640" s="6" t="s">
        <v>625</v>
      </c>
      <c r="B640" s="7">
        <v>0</v>
      </c>
      <c r="C640" s="19" t="s">
        <v>844</v>
      </c>
      <c r="D640" s="7">
        <v>635</v>
      </c>
    </row>
    <row r="641" spans="1:4" ht="17.100000000000001" customHeight="1" x14ac:dyDescent="0.15">
      <c r="A641" s="6" t="s">
        <v>626</v>
      </c>
      <c r="B641" s="7">
        <v>0</v>
      </c>
      <c r="C641" s="19" t="s">
        <v>845</v>
      </c>
      <c r="D641" s="7">
        <v>0</v>
      </c>
    </row>
    <row r="642" spans="1:4" ht="17.100000000000001" customHeight="1" x14ac:dyDescent="0.15">
      <c r="A642" s="6" t="s">
        <v>627</v>
      </c>
      <c r="B642" s="7">
        <v>0</v>
      </c>
      <c r="C642" s="19" t="s">
        <v>1294</v>
      </c>
      <c r="D642" s="7">
        <v>0</v>
      </c>
    </row>
    <row r="643" spans="1:4" ht="17.100000000000001" customHeight="1" x14ac:dyDescent="0.15">
      <c r="A643" s="4" t="s">
        <v>628</v>
      </c>
      <c r="B643" s="3">
        <f>SUM(B644:B647)</f>
        <v>254</v>
      </c>
      <c r="C643" s="19" t="s">
        <v>1295</v>
      </c>
      <c r="D643" s="7">
        <v>0</v>
      </c>
    </row>
    <row r="644" spans="1:4" ht="17.100000000000001" customHeight="1" x14ac:dyDescent="0.15">
      <c r="A644" s="6" t="s">
        <v>447</v>
      </c>
      <c r="B644" s="7">
        <v>0</v>
      </c>
      <c r="C644" s="19" t="s">
        <v>1296</v>
      </c>
      <c r="D644" s="7">
        <v>0</v>
      </c>
    </row>
    <row r="645" spans="1:4" ht="17.100000000000001" customHeight="1" x14ac:dyDescent="0.15">
      <c r="A645" s="6" t="s">
        <v>450</v>
      </c>
      <c r="B645" s="7">
        <v>0</v>
      </c>
      <c r="C645" s="19" t="s">
        <v>1297</v>
      </c>
      <c r="D645" s="7">
        <v>0</v>
      </c>
    </row>
    <row r="646" spans="1:4" ht="17.100000000000001" customHeight="1" x14ac:dyDescent="0.15">
      <c r="A646" s="6" t="s">
        <v>629</v>
      </c>
      <c r="B646" s="7">
        <v>0</v>
      </c>
      <c r="C646" s="19" t="s">
        <v>1298</v>
      </c>
      <c r="D646" s="7">
        <v>0</v>
      </c>
    </row>
    <row r="647" spans="1:4" ht="17.100000000000001" customHeight="1" x14ac:dyDescent="0.15">
      <c r="A647" s="6" t="s">
        <v>630</v>
      </c>
      <c r="B647" s="7">
        <v>254</v>
      </c>
      <c r="C647" s="19" t="s">
        <v>1299</v>
      </c>
      <c r="D647" s="7">
        <v>569</v>
      </c>
    </row>
    <row r="648" spans="1:4" ht="17.100000000000001" customHeight="1" x14ac:dyDescent="0.15">
      <c r="A648" s="4" t="s">
        <v>631</v>
      </c>
      <c r="B648" s="3">
        <f>SUM(B649:B656)</f>
        <v>0</v>
      </c>
      <c r="C648" s="19" t="s">
        <v>1300</v>
      </c>
      <c r="D648" s="7">
        <v>0</v>
      </c>
    </row>
    <row r="649" spans="1:4" ht="17.100000000000001" customHeight="1" x14ac:dyDescent="0.15">
      <c r="A649" s="6" t="s">
        <v>632</v>
      </c>
      <c r="B649" s="7">
        <v>0</v>
      </c>
      <c r="C649" s="19" t="s">
        <v>1301</v>
      </c>
      <c r="D649" s="7">
        <v>0</v>
      </c>
    </row>
    <row r="650" spans="1:4" ht="17.100000000000001" customHeight="1" x14ac:dyDescent="0.15">
      <c r="A650" s="6" t="s">
        <v>633</v>
      </c>
      <c r="B650" s="7">
        <v>0</v>
      </c>
      <c r="C650" s="19" t="s">
        <v>1302</v>
      </c>
      <c r="D650" s="7">
        <v>226</v>
      </c>
    </row>
    <row r="651" spans="1:4" ht="17.100000000000001" customHeight="1" x14ac:dyDescent="0.15">
      <c r="A651" s="6" t="s">
        <v>634</v>
      </c>
      <c r="B651" s="7">
        <v>0</v>
      </c>
      <c r="C651" s="17" t="s">
        <v>1303</v>
      </c>
      <c r="D651" s="3">
        <f>SUM(D652:D661)</f>
        <v>1697</v>
      </c>
    </row>
    <row r="652" spans="1:4" ht="17.100000000000001" customHeight="1" x14ac:dyDescent="0.15">
      <c r="A652" s="6" t="s">
        <v>635</v>
      </c>
      <c r="B652" s="7">
        <v>0</v>
      </c>
      <c r="C652" s="19" t="s">
        <v>843</v>
      </c>
      <c r="D652" s="7">
        <v>376</v>
      </c>
    </row>
    <row r="653" spans="1:4" ht="17.100000000000001" customHeight="1" x14ac:dyDescent="0.15">
      <c r="A653" s="6" t="s">
        <v>447</v>
      </c>
      <c r="B653" s="7">
        <v>0</v>
      </c>
      <c r="C653" s="19" t="s">
        <v>844</v>
      </c>
      <c r="D653" s="7">
        <v>156</v>
      </c>
    </row>
    <row r="654" spans="1:4" ht="17.100000000000001" customHeight="1" x14ac:dyDescent="0.15">
      <c r="A654" s="6" t="s">
        <v>450</v>
      </c>
      <c r="B654" s="7">
        <v>0</v>
      </c>
      <c r="C654" s="19" t="s">
        <v>845</v>
      </c>
      <c r="D654" s="7">
        <v>0</v>
      </c>
    </row>
    <row r="655" spans="1:4" ht="17.100000000000001" customHeight="1" x14ac:dyDescent="0.15">
      <c r="A655" s="6" t="s">
        <v>636</v>
      </c>
      <c r="B655" s="7">
        <v>0</v>
      </c>
      <c r="C655" s="19" t="s">
        <v>1304</v>
      </c>
      <c r="D655" s="7">
        <v>705</v>
      </c>
    </row>
    <row r="656" spans="1:4" ht="17.100000000000001" customHeight="1" x14ac:dyDescent="0.15">
      <c r="A656" s="6" t="s">
        <v>637</v>
      </c>
      <c r="B656" s="7">
        <v>0</v>
      </c>
      <c r="C656" s="19" t="s">
        <v>1305</v>
      </c>
      <c r="D656" s="7">
        <v>94</v>
      </c>
    </row>
    <row r="657" spans="1:4" ht="17.100000000000001" customHeight="1" x14ac:dyDescent="0.15">
      <c r="A657" s="4" t="s">
        <v>638</v>
      </c>
      <c r="B657" s="3">
        <f>SUM(B658:B677)</f>
        <v>0</v>
      </c>
      <c r="C657" s="19" t="s">
        <v>1306</v>
      </c>
      <c r="D657" s="7">
        <v>25</v>
      </c>
    </row>
    <row r="658" spans="1:4" ht="17.100000000000001" customHeight="1" x14ac:dyDescent="0.15">
      <c r="A658" s="6" t="s">
        <v>639</v>
      </c>
      <c r="B658" s="7">
        <v>0</v>
      </c>
      <c r="C658" s="19" t="s">
        <v>1307</v>
      </c>
      <c r="D658" s="7">
        <v>187</v>
      </c>
    </row>
    <row r="659" spans="1:4" ht="17.100000000000001" customHeight="1" x14ac:dyDescent="0.15">
      <c r="A659" s="6" t="s">
        <v>640</v>
      </c>
      <c r="B659" s="7">
        <v>0</v>
      </c>
      <c r="C659" s="19" t="s">
        <v>1308</v>
      </c>
      <c r="D659" s="7">
        <v>20</v>
      </c>
    </row>
    <row r="660" spans="1:4" ht="17.100000000000001" customHeight="1" x14ac:dyDescent="0.15">
      <c r="A660" s="6" t="s">
        <v>641</v>
      </c>
      <c r="B660" s="7">
        <v>0</v>
      </c>
      <c r="C660" s="19" t="s">
        <v>1309</v>
      </c>
      <c r="D660" s="7">
        <v>0</v>
      </c>
    </row>
    <row r="661" spans="1:4" ht="17.100000000000001" customHeight="1" x14ac:dyDescent="0.15">
      <c r="A661" s="6" t="s">
        <v>642</v>
      </c>
      <c r="B661" s="7">
        <v>0</v>
      </c>
      <c r="C661" s="19" t="s">
        <v>1310</v>
      </c>
      <c r="D661" s="7">
        <v>134</v>
      </c>
    </row>
    <row r="662" spans="1:4" ht="17.100000000000001" customHeight="1" x14ac:dyDescent="0.15">
      <c r="A662" s="6" t="s">
        <v>643</v>
      </c>
      <c r="B662" s="7">
        <v>0</v>
      </c>
      <c r="C662" s="17" t="s">
        <v>1311</v>
      </c>
      <c r="D662" s="3">
        <f>SUM(D663:D668)</f>
        <v>0</v>
      </c>
    </row>
    <row r="663" spans="1:4" ht="17.100000000000001" customHeight="1" x14ac:dyDescent="0.15">
      <c r="A663" s="6" t="s">
        <v>644</v>
      </c>
      <c r="B663" s="7">
        <v>0</v>
      </c>
      <c r="C663" s="19" t="s">
        <v>1312</v>
      </c>
      <c r="D663" s="7">
        <v>0</v>
      </c>
    </row>
    <row r="664" spans="1:4" ht="17.100000000000001" customHeight="1" x14ac:dyDescent="0.15">
      <c r="A664" s="6" t="s">
        <v>645</v>
      </c>
      <c r="B664" s="7">
        <v>0</v>
      </c>
      <c r="C664" s="19" t="s">
        <v>1313</v>
      </c>
      <c r="D664" s="7">
        <v>0</v>
      </c>
    </row>
    <row r="665" spans="1:4" ht="17.100000000000001" customHeight="1" x14ac:dyDescent="0.15">
      <c r="A665" s="6" t="s">
        <v>646</v>
      </c>
      <c r="B665" s="7">
        <v>0</v>
      </c>
      <c r="C665" s="19" t="s">
        <v>1314</v>
      </c>
      <c r="D665" s="7">
        <v>0</v>
      </c>
    </row>
    <row r="666" spans="1:4" ht="17.100000000000001" customHeight="1" x14ac:dyDescent="0.15">
      <c r="A666" s="6" t="s">
        <v>647</v>
      </c>
      <c r="B666" s="7">
        <v>0</v>
      </c>
      <c r="C666" s="19" t="s">
        <v>1315</v>
      </c>
      <c r="D666" s="7">
        <v>0</v>
      </c>
    </row>
    <row r="667" spans="1:4" ht="17.100000000000001" customHeight="1" x14ac:dyDescent="0.15">
      <c r="A667" s="6" t="s">
        <v>648</v>
      </c>
      <c r="B667" s="7">
        <v>0</v>
      </c>
      <c r="C667" s="19" t="s">
        <v>1316</v>
      </c>
      <c r="D667" s="7">
        <v>0</v>
      </c>
    </row>
    <row r="668" spans="1:4" ht="17.100000000000001" customHeight="1" x14ac:dyDescent="0.15">
      <c r="A668" s="6" t="s">
        <v>649</v>
      </c>
      <c r="B668" s="7">
        <v>0</v>
      </c>
      <c r="C668" s="19" t="s">
        <v>1317</v>
      </c>
      <c r="D668" s="7">
        <v>0</v>
      </c>
    </row>
    <row r="669" spans="1:4" ht="17.100000000000001" customHeight="1" x14ac:dyDescent="0.15">
      <c r="A669" s="6" t="s">
        <v>650</v>
      </c>
      <c r="B669" s="7">
        <v>0</v>
      </c>
      <c r="C669" s="17" t="s">
        <v>1318</v>
      </c>
      <c r="D669" s="3">
        <f>SUM(D670:D671)</f>
        <v>0</v>
      </c>
    </row>
    <row r="670" spans="1:4" ht="17.100000000000001" customHeight="1" x14ac:dyDescent="0.15">
      <c r="A670" s="6" t="s">
        <v>651</v>
      </c>
      <c r="B670" s="7">
        <v>0</v>
      </c>
      <c r="C670" s="19" t="s">
        <v>1319</v>
      </c>
      <c r="D670" s="7">
        <v>0</v>
      </c>
    </row>
    <row r="671" spans="1:4" ht="17.100000000000001" customHeight="1" x14ac:dyDescent="0.15">
      <c r="A671" s="6" t="s">
        <v>652</v>
      </c>
      <c r="B671" s="7">
        <v>0</v>
      </c>
      <c r="C671" s="19" t="s">
        <v>1320</v>
      </c>
      <c r="D671" s="7">
        <v>0</v>
      </c>
    </row>
    <row r="672" spans="1:4" ht="17.100000000000001" customHeight="1" x14ac:dyDescent="0.15">
      <c r="A672" s="6" t="s">
        <v>653</v>
      </c>
      <c r="B672" s="7">
        <v>0</v>
      </c>
      <c r="C672" s="17" t="s">
        <v>1321</v>
      </c>
      <c r="D672" s="3">
        <f>SUM(D673:D676)</f>
        <v>10946</v>
      </c>
    </row>
    <row r="673" spans="1:4" ht="17.100000000000001" customHeight="1" x14ac:dyDescent="0.15">
      <c r="A673" s="6" t="s">
        <v>654</v>
      </c>
      <c r="B673" s="7">
        <v>0</v>
      </c>
      <c r="C673" s="19" t="s">
        <v>1322</v>
      </c>
      <c r="D673" s="7">
        <v>5780</v>
      </c>
    </row>
    <row r="674" spans="1:4" ht="17.100000000000001" customHeight="1" x14ac:dyDescent="0.15">
      <c r="A674" s="6" t="s">
        <v>447</v>
      </c>
      <c r="B674" s="7">
        <v>0</v>
      </c>
      <c r="C674" s="19" t="s">
        <v>1323</v>
      </c>
      <c r="D674" s="7">
        <v>5070</v>
      </c>
    </row>
    <row r="675" spans="1:4" ht="17.100000000000001" customHeight="1" x14ac:dyDescent="0.15">
      <c r="A675" s="6" t="s">
        <v>655</v>
      </c>
      <c r="B675" s="7">
        <v>0</v>
      </c>
      <c r="C675" s="19" t="s">
        <v>1324</v>
      </c>
      <c r="D675" s="7">
        <v>0</v>
      </c>
    </row>
    <row r="676" spans="1:4" ht="17.100000000000001" customHeight="1" x14ac:dyDescent="0.15">
      <c r="A676" s="6" t="s">
        <v>656</v>
      </c>
      <c r="B676" s="7">
        <v>0</v>
      </c>
      <c r="C676" s="19" t="s">
        <v>1325</v>
      </c>
      <c r="D676" s="7">
        <v>96</v>
      </c>
    </row>
    <row r="677" spans="1:4" ht="17.100000000000001" customHeight="1" x14ac:dyDescent="0.15">
      <c r="A677" s="6" t="s">
        <v>657</v>
      </c>
      <c r="B677" s="7">
        <v>0</v>
      </c>
      <c r="C677" s="17" t="s">
        <v>1326</v>
      </c>
      <c r="D677" s="3">
        <f>SUM(D678:D680)</f>
        <v>0</v>
      </c>
    </row>
    <row r="678" spans="1:4" ht="17.100000000000001" customHeight="1" x14ac:dyDescent="0.15">
      <c r="A678" s="4" t="s">
        <v>658</v>
      </c>
      <c r="B678" s="3">
        <f>SUM(B679:B686)</f>
        <v>0</v>
      </c>
      <c r="C678" s="19" t="s">
        <v>1327</v>
      </c>
      <c r="D678" s="7">
        <v>0</v>
      </c>
    </row>
    <row r="679" spans="1:4" ht="17.100000000000001" customHeight="1" x14ac:dyDescent="0.15">
      <c r="A679" s="6" t="s">
        <v>659</v>
      </c>
      <c r="B679" s="7">
        <v>0</v>
      </c>
      <c r="C679" s="19" t="s">
        <v>1328</v>
      </c>
      <c r="D679" s="7">
        <v>0</v>
      </c>
    </row>
    <row r="680" spans="1:4" ht="17.100000000000001" customHeight="1" x14ac:dyDescent="0.15">
      <c r="A680" s="6" t="s">
        <v>660</v>
      </c>
      <c r="B680" s="7">
        <v>0</v>
      </c>
      <c r="C680" s="19" t="s">
        <v>1329</v>
      </c>
      <c r="D680" s="7">
        <v>0</v>
      </c>
    </row>
    <row r="681" spans="1:4" ht="17.100000000000001" customHeight="1" x14ac:dyDescent="0.15">
      <c r="A681" s="6" t="s">
        <v>661</v>
      </c>
      <c r="B681" s="7">
        <v>0</v>
      </c>
      <c r="C681" s="17" t="s">
        <v>1330</v>
      </c>
      <c r="D681" s="3">
        <f>SUM(D682:D691)</f>
        <v>781</v>
      </c>
    </row>
    <row r="682" spans="1:4" ht="17.100000000000001" customHeight="1" x14ac:dyDescent="0.15">
      <c r="A682" s="6" t="s">
        <v>662</v>
      </c>
      <c r="B682" s="7">
        <v>0</v>
      </c>
      <c r="C682" s="19" t="s">
        <v>1331</v>
      </c>
      <c r="D682" s="7">
        <v>257</v>
      </c>
    </row>
    <row r="683" spans="1:4" ht="17.100000000000001" customHeight="1" x14ac:dyDescent="0.15">
      <c r="A683" s="6" t="s">
        <v>663</v>
      </c>
      <c r="B683" s="7">
        <v>0</v>
      </c>
      <c r="C683" s="19" t="s">
        <v>1332</v>
      </c>
      <c r="D683" s="7">
        <v>172</v>
      </c>
    </row>
    <row r="684" spans="1:4" ht="17.100000000000001" customHeight="1" x14ac:dyDescent="0.15">
      <c r="A684" s="6" t="s">
        <v>639</v>
      </c>
      <c r="B684" s="7">
        <v>0</v>
      </c>
      <c r="C684" s="19" t="s">
        <v>1333</v>
      </c>
      <c r="D684" s="7">
        <v>350</v>
      </c>
    </row>
    <row r="685" spans="1:4" ht="17.100000000000001" customHeight="1" x14ac:dyDescent="0.15">
      <c r="A685" s="6" t="s">
        <v>447</v>
      </c>
      <c r="B685" s="7">
        <v>0</v>
      </c>
      <c r="C685" s="19" t="s">
        <v>1334</v>
      </c>
      <c r="D685" s="7">
        <v>0</v>
      </c>
    </row>
    <row r="686" spans="1:4" ht="17.100000000000001" customHeight="1" x14ac:dyDescent="0.15">
      <c r="A686" s="6" t="s">
        <v>664</v>
      </c>
      <c r="B686" s="7">
        <v>0</v>
      </c>
      <c r="C686" s="19" t="s">
        <v>1335</v>
      </c>
      <c r="D686" s="7">
        <v>0</v>
      </c>
    </row>
    <row r="687" spans="1:4" ht="17.100000000000001" customHeight="1" x14ac:dyDescent="0.15">
      <c r="A687" s="4" t="s">
        <v>665</v>
      </c>
      <c r="B687" s="3">
        <f>SUM(B688:B696)</f>
        <v>164</v>
      </c>
      <c r="C687" s="19" t="s">
        <v>1336</v>
      </c>
      <c r="D687" s="7">
        <v>0</v>
      </c>
    </row>
    <row r="688" spans="1:4" ht="17.100000000000001" customHeight="1" x14ac:dyDescent="0.15">
      <c r="A688" s="6" t="s">
        <v>666</v>
      </c>
      <c r="B688" s="7">
        <v>141</v>
      </c>
      <c r="C688" s="19" t="s">
        <v>1337</v>
      </c>
      <c r="D688" s="7">
        <v>0</v>
      </c>
    </row>
    <row r="689" spans="1:4" ht="17.100000000000001" customHeight="1" x14ac:dyDescent="0.15">
      <c r="A689" s="6" t="s">
        <v>667</v>
      </c>
      <c r="B689" s="7">
        <v>0</v>
      </c>
      <c r="C689" s="19" t="s">
        <v>1338</v>
      </c>
      <c r="D689" s="7">
        <v>0</v>
      </c>
    </row>
    <row r="690" spans="1:4" ht="17.100000000000001" customHeight="1" x14ac:dyDescent="0.15">
      <c r="A690" s="6" t="s">
        <v>668</v>
      </c>
      <c r="B690" s="7">
        <v>0</v>
      </c>
      <c r="C690" s="19" t="s">
        <v>1339</v>
      </c>
      <c r="D690" s="7">
        <v>0</v>
      </c>
    </row>
    <row r="691" spans="1:4" ht="17.100000000000001" customHeight="1" x14ac:dyDescent="0.15">
      <c r="A691" s="6" t="s">
        <v>669</v>
      </c>
      <c r="B691" s="7">
        <v>0</v>
      </c>
      <c r="C691" s="19" t="s">
        <v>1340</v>
      </c>
      <c r="D691" s="7">
        <v>2</v>
      </c>
    </row>
    <row r="692" spans="1:4" ht="17.100000000000001" customHeight="1" x14ac:dyDescent="0.15">
      <c r="A692" s="6" t="s">
        <v>670</v>
      </c>
      <c r="B692" s="7">
        <v>0</v>
      </c>
      <c r="C692" s="17" t="s">
        <v>1341</v>
      </c>
      <c r="D692" s="3">
        <f>SUM(D693:D698)</f>
        <v>44</v>
      </c>
    </row>
    <row r="693" spans="1:4" ht="17.100000000000001" customHeight="1" x14ac:dyDescent="0.15">
      <c r="A693" s="6" t="s">
        <v>671</v>
      </c>
      <c r="B693" s="7">
        <v>23</v>
      </c>
      <c r="C693" s="19" t="s">
        <v>1342</v>
      </c>
      <c r="D693" s="7">
        <v>24</v>
      </c>
    </row>
    <row r="694" spans="1:4" ht="17.100000000000001" customHeight="1" x14ac:dyDescent="0.15">
      <c r="A694" s="6" t="s">
        <v>672</v>
      </c>
      <c r="B694" s="7">
        <v>0</v>
      </c>
      <c r="C694" s="19" t="s">
        <v>1343</v>
      </c>
      <c r="D694" s="7">
        <v>0</v>
      </c>
    </row>
    <row r="695" spans="1:4" ht="17.100000000000001" customHeight="1" x14ac:dyDescent="0.15">
      <c r="A695" s="6" t="s">
        <v>450</v>
      </c>
      <c r="B695" s="7">
        <v>0</v>
      </c>
      <c r="C695" s="19" t="s">
        <v>1344</v>
      </c>
      <c r="D695" s="7">
        <v>0</v>
      </c>
    </row>
    <row r="696" spans="1:4" ht="17.100000000000001" customHeight="1" x14ac:dyDescent="0.15">
      <c r="A696" s="6" t="s">
        <v>673</v>
      </c>
      <c r="B696" s="7">
        <v>0</v>
      </c>
      <c r="C696" s="19" t="s">
        <v>1345</v>
      </c>
      <c r="D696" s="7">
        <v>0</v>
      </c>
    </row>
    <row r="697" spans="1:4" ht="17.100000000000001" customHeight="1" x14ac:dyDescent="0.15">
      <c r="A697" s="4" t="s">
        <v>674</v>
      </c>
      <c r="B697" s="3">
        <f>SUM(B698:B712)</f>
        <v>144</v>
      </c>
      <c r="C697" s="19" t="s">
        <v>1346</v>
      </c>
      <c r="D697" s="7">
        <v>0</v>
      </c>
    </row>
    <row r="698" spans="1:4" ht="17.100000000000001" customHeight="1" x14ac:dyDescent="0.15">
      <c r="A698" s="6" t="s">
        <v>675</v>
      </c>
      <c r="B698" s="7">
        <v>0</v>
      </c>
      <c r="C698" s="19" t="s">
        <v>1347</v>
      </c>
      <c r="D698" s="7">
        <v>20</v>
      </c>
    </row>
    <row r="699" spans="1:4" ht="17.100000000000001" customHeight="1" x14ac:dyDescent="0.15">
      <c r="A699" s="6" t="s">
        <v>676</v>
      </c>
      <c r="B699" s="7">
        <v>2</v>
      </c>
      <c r="C699" s="17" t="s">
        <v>1348</v>
      </c>
      <c r="D699" s="3">
        <f>SUM(D700:D703)</f>
        <v>743</v>
      </c>
    </row>
    <row r="700" spans="1:4" ht="17.100000000000001" customHeight="1" x14ac:dyDescent="0.15">
      <c r="A700" s="6" t="s">
        <v>677</v>
      </c>
      <c r="B700" s="7">
        <v>0</v>
      </c>
      <c r="C700" s="19" t="s">
        <v>1349</v>
      </c>
      <c r="D700" s="7">
        <v>106</v>
      </c>
    </row>
    <row r="701" spans="1:4" ht="17.100000000000001" customHeight="1" x14ac:dyDescent="0.15">
      <c r="A701" s="6" t="s">
        <v>678</v>
      </c>
      <c r="B701" s="7">
        <v>0</v>
      </c>
      <c r="C701" s="19" t="s">
        <v>1350</v>
      </c>
      <c r="D701" s="7">
        <v>433</v>
      </c>
    </row>
    <row r="702" spans="1:4" ht="17.100000000000001" customHeight="1" x14ac:dyDescent="0.15">
      <c r="A702" s="6" t="s">
        <v>679</v>
      </c>
      <c r="B702" s="7">
        <v>0</v>
      </c>
      <c r="C702" s="19" t="s">
        <v>1351</v>
      </c>
      <c r="D702" s="7">
        <v>204</v>
      </c>
    </row>
    <row r="703" spans="1:4" ht="17.100000000000001" customHeight="1" x14ac:dyDescent="0.15">
      <c r="A703" s="6" t="s">
        <v>680</v>
      </c>
      <c r="B703" s="7">
        <v>6</v>
      </c>
      <c r="C703" s="19" t="s">
        <v>1352</v>
      </c>
      <c r="D703" s="7">
        <v>0</v>
      </c>
    </row>
    <row r="704" spans="1:4" ht="17.100000000000001" customHeight="1" x14ac:dyDescent="0.15">
      <c r="A704" s="6" t="s">
        <v>681</v>
      </c>
      <c r="B704" s="7">
        <v>0</v>
      </c>
      <c r="C704" s="17" t="s">
        <v>1353</v>
      </c>
      <c r="D704" s="3">
        <f>SUM(D705:D710)</f>
        <v>1479</v>
      </c>
    </row>
    <row r="705" spans="1:4" ht="17.100000000000001" customHeight="1" x14ac:dyDescent="0.15">
      <c r="A705" s="6" t="s">
        <v>682</v>
      </c>
      <c r="B705" s="7">
        <v>0</v>
      </c>
      <c r="C705" s="19" t="s">
        <v>1354</v>
      </c>
      <c r="D705" s="7">
        <v>0</v>
      </c>
    </row>
    <row r="706" spans="1:4" ht="17.100000000000001" customHeight="1" x14ac:dyDescent="0.15">
      <c r="A706" s="6" t="s">
        <v>683</v>
      </c>
      <c r="B706" s="7">
        <v>0</v>
      </c>
      <c r="C706" s="19" t="s">
        <v>1355</v>
      </c>
      <c r="D706" s="7">
        <v>0</v>
      </c>
    </row>
    <row r="707" spans="1:4" ht="17.100000000000001" customHeight="1" x14ac:dyDescent="0.15">
      <c r="A707" s="6" t="s">
        <v>684</v>
      </c>
      <c r="B707" s="7">
        <v>0</v>
      </c>
      <c r="C707" s="19" t="s">
        <v>1356</v>
      </c>
      <c r="D707" s="7">
        <v>0</v>
      </c>
    </row>
    <row r="708" spans="1:4" ht="17.100000000000001" customHeight="1" x14ac:dyDescent="0.15">
      <c r="A708" s="6" t="s">
        <v>685</v>
      </c>
      <c r="B708" s="7">
        <v>0</v>
      </c>
      <c r="C708" s="19" t="s">
        <v>1357</v>
      </c>
      <c r="D708" s="7">
        <v>22</v>
      </c>
    </row>
    <row r="709" spans="1:4" ht="17.100000000000001" customHeight="1" x14ac:dyDescent="0.15">
      <c r="A709" s="6" t="s">
        <v>686</v>
      </c>
      <c r="B709" s="7">
        <v>23</v>
      </c>
      <c r="C709" s="19" t="s">
        <v>1358</v>
      </c>
      <c r="D709" s="7">
        <v>1457</v>
      </c>
    </row>
    <row r="710" spans="1:4" ht="17.100000000000001" customHeight="1" x14ac:dyDescent="0.15">
      <c r="A710" s="6" t="s">
        <v>450</v>
      </c>
      <c r="B710" s="7">
        <v>88</v>
      </c>
      <c r="C710" s="19" t="s">
        <v>1359</v>
      </c>
      <c r="D710" s="7">
        <v>0</v>
      </c>
    </row>
    <row r="711" spans="1:4" ht="17.100000000000001" customHeight="1" x14ac:dyDescent="0.15">
      <c r="A711" s="6" t="s">
        <v>447</v>
      </c>
      <c r="B711" s="7">
        <v>25</v>
      </c>
      <c r="C711" s="17" t="s">
        <v>1360</v>
      </c>
      <c r="D711" s="3">
        <f>SUM(D712:D718)</f>
        <v>461</v>
      </c>
    </row>
    <row r="712" spans="1:4" ht="17.100000000000001" customHeight="1" x14ac:dyDescent="0.15">
      <c r="A712" s="6" t="s">
        <v>687</v>
      </c>
      <c r="B712" s="7">
        <v>0</v>
      </c>
      <c r="C712" s="19" t="s">
        <v>843</v>
      </c>
      <c r="D712" s="7">
        <v>82</v>
      </c>
    </row>
    <row r="713" spans="1:4" ht="17.100000000000001" customHeight="1" x14ac:dyDescent="0.15">
      <c r="A713" s="4" t="s">
        <v>688</v>
      </c>
      <c r="B713" s="3">
        <f>SUM(B714:B728)</f>
        <v>0</v>
      </c>
      <c r="C713" s="19" t="s">
        <v>844</v>
      </c>
      <c r="D713" s="7">
        <v>7</v>
      </c>
    </row>
    <row r="714" spans="1:4" ht="17.100000000000001" customHeight="1" x14ac:dyDescent="0.15">
      <c r="A714" s="6" t="s">
        <v>689</v>
      </c>
      <c r="B714" s="7">
        <v>0</v>
      </c>
      <c r="C714" s="19" t="s">
        <v>845</v>
      </c>
      <c r="D714" s="7">
        <v>0</v>
      </c>
    </row>
    <row r="715" spans="1:4" ht="17.100000000000001" customHeight="1" x14ac:dyDescent="0.15">
      <c r="A715" s="6" t="s">
        <v>690</v>
      </c>
      <c r="B715" s="7">
        <v>0</v>
      </c>
      <c r="C715" s="19" t="s">
        <v>1361</v>
      </c>
      <c r="D715" s="7">
        <v>3</v>
      </c>
    </row>
    <row r="716" spans="1:4" ht="17.100000000000001" customHeight="1" x14ac:dyDescent="0.15">
      <c r="A716" s="6" t="s">
        <v>691</v>
      </c>
      <c r="B716" s="7">
        <v>0</v>
      </c>
      <c r="C716" s="19" t="s">
        <v>1362</v>
      </c>
      <c r="D716" s="7">
        <v>52</v>
      </c>
    </row>
    <row r="717" spans="1:4" ht="17.100000000000001" customHeight="1" x14ac:dyDescent="0.15">
      <c r="A717" s="6" t="s">
        <v>692</v>
      </c>
      <c r="B717" s="7">
        <v>0</v>
      </c>
      <c r="C717" s="19" t="s">
        <v>1363</v>
      </c>
      <c r="D717" s="7">
        <v>67</v>
      </c>
    </row>
    <row r="718" spans="1:4" ht="17.100000000000001" customHeight="1" x14ac:dyDescent="0.15">
      <c r="A718" s="6" t="s">
        <v>693</v>
      </c>
      <c r="B718" s="7">
        <v>0</v>
      </c>
      <c r="C718" s="19" t="s">
        <v>1364</v>
      </c>
      <c r="D718" s="7">
        <v>250</v>
      </c>
    </row>
    <row r="719" spans="1:4" ht="17.100000000000001" customHeight="1" x14ac:dyDescent="0.15">
      <c r="A719" s="6" t="s">
        <v>694</v>
      </c>
      <c r="B719" s="7">
        <v>0</v>
      </c>
      <c r="C719" s="17" t="s">
        <v>1365</v>
      </c>
      <c r="D719" s="7">
        <v>0</v>
      </c>
    </row>
    <row r="720" spans="1:4" ht="17.100000000000001" customHeight="1" x14ac:dyDescent="0.15">
      <c r="A720" s="6" t="s">
        <v>695</v>
      </c>
      <c r="B720" s="7">
        <v>0</v>
      </c>
      <c r="C720" s="17" t="s">
        <v>1366</v>
      </c>
      <c r="D720" s="3">
        <f>SUM(D721:D722)</f>
        <v>123</v>
      </c>
    </row>
    <row r="721" spans="1:4" ht="17.100000000000001" customHeight="1" x14ac:dyDescent="0.15">
      <c r="A721" s="6" t="s">
        <v>696</v>
      </c>
      <c r="B721" s="7">
        <v>0</v>
      </c>
      <c r="C721" s="19" t="s">
        <v>1367</v>
      </c>
      <c r="D721" s="7">
        <v>89</v>
      </c>
    </row>
    <row r="722" spans="1:4" ht="17.100000000000001" customHeight="1" x14ac:dyDescent="0.15">
      <c r="A722" s="6" t="s">
        <v>697</v>
      </c>
      <c r="B722" s="7">
        <v>0</v>
      </c>
      <c r="C722" s="19" t="s">
        <v>1368</v>
      </c>
      <c r="D722" s="7">
        <v>34</v>
      </c>
    </row>
    <row r="723" spans="1:4" ht="17.100000000000001" customHeight="1" x14ac:dyDescent="0.15">
      <c r="A723" s="6" t="s">
        <v>698</v>
      </c>
      <c r="B723" s="7">
        <v>0</v>
      </c>
      <c r="C723" s="17" t="s">
        <v>1369</v>
      </c>
      <c r="D723" s="3">
        <f>SUM(D724:D727)</f>
        <v>0</v>
      </c>
    </row>
    <row r="724" spans="1:4" ht="17.100000000000001" customHeight="1" x14ac:dyDescent="0.15">
      <c r="A724" s="6" t="s">
        <v>699</v>
      </c>
      <c r="B724" s="7">
        <v>0</v>
      </c>
      <c r="C724" s="19" t="s">
        <v>1370</v>
      </c>
      <c r="D724" s="7">
        <v>0</v>
      </c>
    </row>
    <row r="725" spans="1:4" ht="17.100000000000001" customHeight="1" x14ac:dyDescent="0.15">
      <c r="A725" s="6" t="s">
        <v>700</v>
      </c>
      <c r="B725" s="7">
        <v>0</v>
      </c>
      <c r="C725" s="19" t="s">
        <v>1371</v>
      </c>
      <c r="D725" s="7">
        <v>0</v>
      </c>
    </row>
    <row r="726" spans="1:4" ht="17.100000000000001" customHeight="1" x14ac:dyDescent="0.15">
      <c r="A726" s="6" t="s">
        <v>701</v>
      </c>
      <c r="B726" s="7">
        <v>0</v>
      </c>
      <c r="C726" s="19" t="s">
        <v>1372</v>
      </c>
      <c r="D726" s="7">
        <v>0</v>
      </c>
    </row>
    <row r="727" spans="1:4" ht="17.100000000000001" customHeight="1" x14ac:dyDescent="0.15">
      <c r="A727" s="6" t="s">
        <v>702</v>
      </c>
      <c r="B727" s="7">
        <v>0</v>
      </c>
      <c r="C727" s="19" t="s">
        <v>1373</v>
      </c>
      <c r="D727" s="7">
        <v>0</v>
      </c>
    </row>
    <row r="728" spans="1:4" ht="17.100000000000001" customHeight="1" x14ac:dyDescent="0.15">
      <c r="A728" s="6" t="s">
        <v>703</v>
      </c>
      <c r="B728" s="7">
        <v>0</v>
      </c>
      <c r="C728" s="17" t="s">
        <v>1374</v>
      </c>
      <c r="D728" s="3">
        <f>SUM(D729:D732)</f>
        <v>32</v>
      </c>
    </row>
    <row r="729" spans="1:4" ht="17.100000000000001" customHeight="1" x14ac:dyDescent="0.15">
      <c r="A729" s="4" t="s">
        <v>704</v>
      </c>
      <c r="B729" s="3">
        <f>SUM(B730:B737)</f>
        <v>1</v>
      </c>
      <c r="C729" s="19" t="s">
        <v>843</v>
      </c>
      <c r="D729" s="7">
        <v>29</v>
      </c>
    </row>
    <row r="730" spans="1:4" ht="17.100000000000001" customHeight="1" x14ac:dyDescent="0.15">
      <c r="A730" s="6" t="s">
        <v>705</v>
      </c>
      <c r="B730" s="7">
        <v>0</v>
      </c>
      <c r="C730" s="19" t="s">
        <v>844</v>
      </c>
      <c r="D730" s="7">
        <v>3</v>
      </c>
    </row>
    <row r="731" spans="1:4" ht="17.100000000000001" customHeight="1" x14ac:dyDescent="0.15">
      <c r="A731" s="6" t="s">
        <v>706</v>
      </c>
      <c r="B731" s="7">
        <v>1</v>
      </c>
      <c r="C731" s="19" t="s">
        <v>845</v>
      </c>
      <c r="D731" s="7">
        <v>0</v>
      </c>
    </row>
    <row r="732" spans="1:4" ht="17.100000000000001" customHeight="1" x14ac:dyDescent="0.15">
      <c r="A732" s="6" t="s">
        <v>707</v>
      </c>
      <c r="B732" s="7">
        <v>0</v>
      </c>
      <c r="C732" s="19" t="s">
        <v>1375</v>
      </c>
      <c r="D732" s="7">
        <v>0</v>
      </c>
    </row>
    <row r="733" spans="1:4" ht="17.100000000000001" customHeight="1" x14ac:dyDescent="0.15">
      <c r="A733" s="6" t="s">
        <v>708</v>
      </c>
      <c r="B733" s="7">
        <v>0</v>
      </c>
      <c r="C733" s="17" t="s">
        <v>1376</v>
      </c>
      <c r="D733" s="7">
        <v>0</v>
      </c>
    </row>
    <row r="734" spans="1:4" ht="17.100000000000001" customHeight="1" x14ac:dyDescent="0.15">
      <c r="A734" s="6" t="s">
        <v>533</v>
      </c>
      <c r="B734" s="7">
        <v>0</v>
      </c>
      <c r="C734" s="17" t="s">
        <v>1377</v>
      </c>
      <c r="D734" s="3">
        <f>SUM(D735:D736)</f>
        <v>80</v>
      </c>
    </row>
    <row r="735" spans="1:4" ht="17.100000000000001" customHeight="1" x14ac:dyDescent="0.15">
      <c r="A735" s="6" t="s">
        <v>709</v>
      </c>
      <c r="B735" s="7">
        <v>0</v>
      </c>
      <c r="C735" s="19" t="s">
        <v>1378</v>
      </c>
      <c r="D735" s="7">
        <v>50</v>
      </c>
    </row>
    <row r="736" spans="1:4" ht="17.100000000000001" customHeight="1" x14ac:dyDescent="0.15">
      <c r="A736" s="6" t="s">
        <v>532</v>
      </c>
      <c r="B736" s="7">
        <v>0</v>
      </c>
      <c r="C736" s="19" t="s">
        <v>1379</v>
      </c>
      <c r="D736" s="7">
        <v>30</v>
      </c>
    </row>
    <row r="737" spans="1:4" ht="17.100000000000001" customHeight="1" x14ac:dyDescent="0.15">
      <c r="A737" s="6" t="s">
        <v>710</v>
      </c>
      <c r="B737" s="7">
        <v>0</v>
      </c>
      <c r="C737" s="17" t="s">
        <v>1380</v>
      </c>
      <c r="D737" s="7">
        <v>4385</v>
      </c>
    </row>
    <row r="738" spans="1:4" ht="17.100000000000001" customHeight="1" x14ac:dyDescent="0.15">
      <c r="A738" s="4" t="s">
        <v>711</v>
      </c>
      <c r="B738" s="3">
        <f>SUM(B739:B741)</f>
        <v>19</v>
      </c>
      <c r="C738" s="17" t="s">
        <v>1381</v>
      </c>
      <c r="D738" s="3">
        <f>SUM(D739,D744,D755,D759,D769,D775,D779,D783,D787,D790)</f>
        <v>13404</v>
      </c>
    </row>
    <row r="739" spans="1:4" ht="17.100000000000001" customHeight="1" x14ac:dyDescent="0.15">
      <c r="A739" s="6" t="s">
        <v>447</v>
      </c>
      <c r="B739" s="7">
        <v>19</v>
      </c>
      <c r="C739" s="17" t="s">
        <v>1382</v>
      </c>
      <c r="D739" s="3">
        <f>SUM(D740:D743)</f>
        <v>669</v>
      </c>
    </row>
    <row r="740" spans="1:4" ht="17.100000000000001" customHeight="1" x14ac:dyDescent="0.15">
      <c r="A740" s="6" t="s">
        <v>712</v>
      </c>
      <c r="B740" s="7">
        <v>0</v>
      </c>
      <c r="C740" s="19" t="s">
        <v>843</v>
      </c>
      <c r="D740" s="7">
        <v>306</v>
      </c>
    </row>
    <row r="741" spans="1:4" ht="17.100000000000001" customHeight="1" x14ac:dyDescent="0.15">
      <c r="A741" s="6" t="s">
        <v>713</v>
      </c>
      <c r="B741" s="7">
        <v>0</v>
      </c>
      <c r="C741" s="19" t="s">
        <v>844</v>
      </c>
      <c r="D741" s="7">
        <v>21</v>
      </c>
    </row>
    <row r="742" spans="1:4" ht="17.100000000000001" customHeight="1" x14ac:dyDescent="0.15">
      <c r="A742" s="4" t="s">
        <v>714</v>
      </c>
      <c r="B742" s="3">
        <f>SUM(B743:B749)</f>
        <v>0</v>
      </c>
      <c r="C742" s="19" t="s">
        <v>845</v>
      </c>
      <c r="D742" s="7">
        <v>0</v>
      </c>
    </row>
    <row r="743" spans="1:4" ht="17.100000000000001" customHeight="1" x14ac:dyDescent="0.15">
      <c r="A743" s="6" t="s">
        <v>715</v>
      </c>
      <c r="B743" s="7">
        <v>0</v>
      </c>
      <c r="C743" s="19" t="s">
        <v>1383</v>
      </c>
      <c r="D743" s="7">
        <v>342</v>
      </c>
    </row>
    <row r="744" spans="1:4" ht="17.100000000000001" customHeight="1" x14ac:dyDescent="0.15">
      <c r="A744" s="6" t="s">
        <v>716</v>
      </c>
      <c r="B744" s="7">
        <v>0</v>
      </c>
      <c r="C744" s="17" t="s">
        <v>1384</v>
      </c>
      <c r="D744" s="3">
        <f>SUM(D745:D754)</f>
        <v>1162</v>
      </c>
    </row>
    <row r="745" spans="1:4" ht="17.100000000000001" customHeight="1" x14ac:dyDescent="0.15">
      <c r="A745" s="6" t="s">
        <v>717</v>
      </c>
      <c r="B745" s="7">
        <v>0</v>
      </c>
      <c r="C745" s="19" t="s">
        <v>1385</v>
      </c>
      <c r="D745" s="7">
        <v>0</v>
      </c>
    </row>
    <row r="746" spans="1:4" ht="17.100000000000001" customHeight="1" x14ac:dyDescent="0.15">
      <c r="A746" s="6" t="s">
        <v>718</v>
      </c>
      <c r="B746" s="7">
        <v>0</v>
      </c>
      <c r="C746" s="19" t="s">
        <v>1386</v>
      </c>
      <c r="D746" s="7">
        <v>100</v>
      </c>
    </row>
    <row r="747" spans="1:4" ht="17.100000000000001" customHeight="1" x14ac:dyDescent="0.15">
      <c r="A747" s="6" t="s">
        <v>719</v>
      </c>
      <c r="B747" s="7">
        <v>0</v>
      </c>
      <c r="C747" s="19" t="s">
        <v>1387</v>
      </c>
      <c r="D747" s="7">
        <v>0</v>
      </c>
    </row>
    <row r="748" spans="1:4" ht="17.100000000000001" customHeight="1" x14ac:dyDescent="0.15">
      <c r="A748" s="6" t="s">
        <v>720</v>
      </c>
      <c r="B748" s="7">
        <v>0</v>
      </c>
      <c r="C748" s="19" t="s">
        <v>1388</v>
      </c>
      <c r="D748" s="7">
        <v>0</v>
      </c>
    </row>
    <row r="749" spans="1:4" ht="17.100000000000001" customHeight="1" x14ac:dyDescent="0.15">
      <c r="A749" s="6" t="s">
        <v>721</v>
      </c>
      <c r="B749" s="7">
        <v>0</v>
      </c>
      <c r="C749" s="19" t="s">
        <v>1389</v>
      </c>
      <c r="D749" s="7">
        <v>62</v>
      </c>
    </row>
    <row r="750" spans="1:4" ht="17.100000000000001" customHeight="1" x14ac:dyDescent="0.15">
      <c r="A750" s="4" t="s">
        <v>722</v>
      </c>
      <c r="B750" s="3">
        <f>SUM(B751:B753)</f>
        <v>0</v>
      </c>
      <c r="C750" s="19" t="s">
        <v>1390</v>
      </c>
      <c r="D750" s="7">
        <v>0</v>
      </c>
    </row>
    <row r="751" spans="1:4" ht="17.100000000000001" customHeight="1" x14ac:dyDescent="0.15">
      <c r="A751" s="6" t="s">
        <v>723</v>
      </c>
      <c r="B751" s="7">
        <v>0</v>
      </c>
      <c r="C751" s="19" t="s">
        <v>1391</v>
      </c>
      <c r="D751" s="7">
        <v>0</v>
      </c>
    </row>
    <row r="752" spans="1:4" ht="17.100000000000001" customHeight="1" x14ac:dyDescent="0.15">
      <c r="A752" s="6" t="s">
        <v>724</v>
      </c>
      <c r="B752" s="7">
        <v>0</v>
      </c>
      <c r="C752" s="19" t="s">
        <v>1392</v>
      </c>
      <c r="D752" s="7">
        <v>0</v>
      </c>
    </row>
    <row r="753" spans="1:4" ht="17.100000000000001" customHeight="1" x14ac:dyDescent="0.15">
      <c r="A753" s="6" t="s">
        <v>725</v>
      </c>
      <c r="B753" s="7">
        <v>0</v>
      </c>
      <c r="C753" s="19" t="s">
        <v>1393</v>
      </c>
      <c r="D753" s="7">
        <v>200</v>
      </c>
    </row>
    <row r="754" spans="1:4" ht="17.100000000000001" customHeight="1" x14ac:dyDescent="0.15">
      <c r="A754" s="4" t="s">
        <v>726</v>
      </c>
      <c r="B754" s="3">
        <f>SUM(B755:B758)</f>
        <v>0</v>
      </c>
      <c r="C754" s="19" t="s">
        <v>1394</v>
      </c>
      <c r="D754" s="7">
        <v>800</v>
      </c>
    </row>
    <row r="755" spans="1:4" ht="17.100000000000001" customHeight="1" x14ac:dyDescent="0.15">
      <c r="A755" s="6" t="s">
        <v>727</v>
      </c>
      <c r="B755" s="7">
        <v>0</v>
      </c>
      <c r="C755" s="17" t="s">
        <v>1395</v>
      </c>
      <c r="D755" s="3">
        <f>SUM(D756:D758)</f>
        <v>29</v>
      </c>
    </row>
    <row r="756" spans="1:4" ht="17.100000000000001" customHeight="1" x14ac:dyDescent="0.15">
      <c r="A756" s="6" t="s">
        <v>450</v>
      </c>
      <c r="B756" s="7">
        <v>0</v>
      </c>
      <c r="C756" s="19" t="s">
        <v>1396</v>
      </c>
      <c r="D756" s="7">
        <v>0</v>
      </c>
    </row>
    <row r="757" spans="1:4" ht="17.100000000000001" customHeight="1" x14ac:dyDescent="0.15">
      <c r="A757" s="6" t="s">
        <v>447</v>
      </c>
      <c r="B757" s="7">
        <v>0</v>
      </c>
      <c r="C757" s="19" t="s">
        <v>1397</v>
      </c>
      <c r="D757" s="7">
        <v>29</v>
      </c>
    </row>
    <row r="758" spans="1:4" ht="17.100000000000001" customHeight="1" x14ac:dyDescent="0.15">
      <c r="A758" s="6" t="s">
        <v>728</v>
      </c>
      <c r="B758" s="7">
        <v>0</v>
      </c>
      <c r="C758" s="19" t="s">
        <v>1398</v>
      </c>
      <c r="D758" s="7">
        <v>0</v>
      </c>
    </row>
    <row r="759" spans="1:4" ht="17.100000000000001" customHeight="1" x14ac:dyDescent="0.15">
      <c r="A759" s="4" t="s">
        <v>729</v>
      </c>
      <c r="B759" s="3">
        <f>SUM(B760:B761)</f>
        <v>0</v>
      </c>
      <c r="C759" s="17" t="s">
        <v>1399</v>
      </c>
      <c r="D759" s="3">
        <f>SUM(D760:D768)</f>
        <v>8681</v>
      </c>
    </row>
    <row r="760" spans="1:4" ht="17.100000000000001" customHeight="1" x14ac:dyDescent="0.15">
      <c r="A760" s="6" t="s">
        <v>730</v>
      </c>
      <c r="B760" s="7">
        <v>0</v>
      </c>
      <c r="C760" s="19" t="s">
        <v>1400</v>
      </c>
      <c r="D760" s="7">
        <v>3157</v>
      </c>
    </row>
    <row r="761" spans="1:4" ht="17.100000000000001" customHeight="1" x14ac:dyDescent="0.15">
      <c r="A761" s="6" t="s">
        <v>731</v>
      </c>
      <c r="B761" s="7">
        <v>0</v>
      </c>
      <c r="C761" s="19" t="s">
        <v>1401</v>
      </c>
      <c r="D761" s="7">
        <v>2130</v>
      </c>
    </row>
    <row r="762" spans="1:4" ht="17.100000000000001" customHeight="1" x14ac:dyDescent="0.15">
      <c r="A762" s="4" t="s">
        <v>732</v>
      </c>
      <c r="B762" s="3">
        <f>SUM(B763)</f>
        <v>0</v>
      </c>
      <c r="C762" s="19" t="s">
        <v>1402</v>
      </c>
      <c r="D762" s="7">
        <v>51</v>
      </c>
    </row>
    <row r="763" spans="1:4" ht="17.100000000000001" customHeight="1" x14ac:dyDescent="0.15">
      <c r="A763" s="6" t="s">
        <v>733</v>
      </c>
      <c r="B763" s="7">
        <v>0</v>
      </c>
      <c r="C763" s="19" t="s">
        <v>1403</v>
      </c>
      <c r="D763" s="7">
        <v>0</v>
      </c>
    </row>
    <row r="764" spans="1:4" ht="17.100000000000001" customHeight="1" x14ac:dyDescent="0.15">
      <c r="A764" s="4" t="s">
        <v>734</v>
      </c>
      <c r="B764" s="3">
        <f>SUM(B765:B766)</f>
        <v>0</v>
      </c>
      <c r="C764" s="19" t="s">
        <v>1404</v>
      </c>
      <c r="D764" s="7">
        <v>0</v>
      </c>
    </row>
    <row r="765" spans="1:4" ht="17.100000000000001" customHeight="1" x14ac:dyDescent="0.15">
      <c r="A765" s="6" t="s">
        <v>735</v>
      </c>
      <c r="B765" s="7">
        <v>0</v>
      </c>
      <c r="C765" s="19" t="s">
        <v>1405</v>
      </c>
      <c r="D765" s="7">
        <v>28</v>
      </c>
    </row>
    <row r="766" spans="1:4" ht="17.100000000000001" customHeight="1" x14ac:dyDescent="0.15">
      <c r="A766" s="6" t="s">
        <v>736</v>
      </c>
      <c r="B766" s="7">
        <v>0</v>
      </c>
      <c r="C766" s="19" t="s">
        <v>1406</v>
      </c>
      <c r="D766" s="7">
        <v>0</v>
      </c>
    </row>
    <row r="767" spans="1:4" ht="17.100000000000001" customHeight="1" x14ac:dyDescent="0.15">
      <c r="A767" s="4" t="s">
        <v>737</v>
      </c>
      <c r="B767" s="3">
        <f>SUM(B768)</f>
        <v>0</v>
      </c>
      <c r="C767" s="19" t="s">
        <v>1407</v>
      </c>
      <c r="D767" s="7">
        <v>0</v>
      </c>
    </row>
    <row r="768" spans="1:4" ht="17.100000000000001" customHeight="1" x14ac:dyDescent="0.15">
      <c r="A768" s="6" t="s">
        <v>738</v>
      </c>
      <c r="B768" s="7">
        <v>0</v>
      </c>
      <c r="C768" s="19" t="s">
        <v>1408</v>
      </c>
      <c r="D768" s="7">
        <v>3315</v>
      </c>
    </row>
    <row r="769" spans="1:4" ht="17.100000000000001" customHeight="1" x14ac:dyDescent="0.15">
      <c r="A769" s="4" t="s">
        <v>739</v>
      </c>
      <c r="B769" s="3">
        <f>SUM(B770:B773)</f>
        <v>0</v>
      </c>
      <c r="C769" s="17" t="s">
        <v>1409</v>
      </c>
      <c r="D769" s="3">
        <f>SUM(D770:D774)</f>
        <v>2097</v>
      </c>
    </row>
    <row r="770" spans="1:4" ht="17.100000000000001" customHeight="1" x14ac:dyDescent="0.15">
      <c r="A770" s="6" t="s">
        <v>531</v>
      </c>
      <c r="B770" s="7">
        <v>0</v>
      </c>
      <c r="C770" s="19" t="s">
        <v>1410</v>
      </c>
      <c r="D770" s="7">
        <v>1070</v>
      </c>
    </row>
    <row r="771" spans="1:4" ht="17.100000000000001" customHeight="1" x14ac:dyDescent="0.15">
      <c r="A771" s="6" t="s">
        <v>532</v>
      </c>
      <c r="B771" s="7">
        <v>0</v>
      </c>
      <c r="C771" s="19" t="s">
        <v>1411</v>
      </c>
      <c r="D771" s="7">
        <v>190</v>
      </c>
    </row>
    <row r="772" spans="1:4" ht="17.100000000000001" customHeight="1" x14ac:dyDescent="0.15">
      <c r="A772" s="6" t="s">
        <v>740</v>
      </c>
      <c r="B772" s="7">
        <v>0</v>
      </c>
      <c r="C772" s="19" t="s">
        <v>1412</v>
      </c>
      <c r="D772" s="7">
        <v>432</v>
      </c>
    </row>
    <row r="773" spans="1:4" ht="17.100000000000001" customHeight="1" x14ac:dyDescent="0.15">
      <c r="A773" s="6" t="s">
        <v>741</v>
      </c>
      <c r="B773" s="7">
        <v>0</v>
      </c>
      <c r="C773" s="19" t="s">
        <v>1413</v>
      </c>
      <c r="D773" s="7">
        <v>405</v>
      </c>
    </row>
    <row r="774" spans="1:4" ht="17.100000000000001" customHeight="1" x14ac:dyDescent="0.15">
      <c r="A774" s="4" t="s">
        <v>742</v>
      </c>
      <c r="B774" s="3">
        <f>SUM(B775:B776)</f>
        <v>0</v>
      </c>
      <c r="C774" s="19" t="s">
        <v>1414</v>
      </c>
      <c r="D774" s="7">
        <v>0</v>
      </c>
    </row>
    <row r="775" spans="1:4" ht="17.100000000000001" customHeight="1" x14ac:dyDescent="0.15">
      <c r="A775" s="6" t="s">
        <v>743</v>
      </c>
      <c r="B775" s="7">
        <v>0</v>
      </c>
      <c r="C775" s="17" t="s">
        <v>1415</v>
      </c>
      <c r="D775" s="3">
        <f>SUM(D776:D778)</f>
        <v>437</v>
      </c>
    </row>
    <row r="776" spans="1:4" ht="17.100000000000001" customHeight="1" x14ac:dyDescent="0.15">
      <c r="A776" s="6" t="s">
        <v>744</v>
      </c>
      <c r="B776" s="7">
        <v>0</v>
      </c>
      <c r="C776" s="19" t="s">
        <v>1416</v>
      </c>
      <c r="D776" s="7">
        <v>317</v>
      </c>
    </row>
    <row r="777" spans="1:4" ht="17.100000000000001" customHeight="1" x14ac:dyDescent="0.15">
      <c r="A777" s="4" t="s">
        <v>745</v>
      </c>
      <c r="B777" s="3">
        <f>SUM(B778:B779)</f>
        <v>0</v>
      </c>
      <c r="C777" s="19" t="s">
        <v>1417</v>
      </c>
      <c r="D777" s="7">
        <v>120</v>
      </c>
    </row>
    <row r="778" spans="1:4" ht="17.100000000000001" customHeight="1" x14ac:dyDescent="0.15">
      <c r="A778" s="6" t="s">
        <v>746</v>
      </c>
      <c r="B778" s="7">
        <v>0</v>
      </c>
      <c r="C778" s="19" t="s">
        <v>1418</v>
      </c>
      <c r="D778" s="7">
        <v>0</v>
      </c>
    </row>
    <row r="779" spans="1:4" ht="17.100000000000001" customHeight="1" x14ac:dyDescent="0.15">
      <c r="A779" s="6" t="s">
        <v>747</v>
      </c>
      <c r="B779" s="7">
        <v>0</v>
      </c>
      <c r="C779" s="17" t="s">
        <v>1419</v>
      </c>
      <c r="D779" s="3">
        <f>SUM(D780:D782)</f>
        <v>160</v>
      </c>
    </row>
    <row r="780" spans="1:4" ht="17.100000000000001" customHeight="1" x14ac:dyDescent="0.15">
      <c r="A780" s="4" t="s">
        <v>748</v>
      </c>
      <c r="B780" s="3">
        <f>SUM(B781:B782)</f>
        <v>0</v>
      </c>
      <c r="C780" s="19" t="s">
        <v>1420</v>
      </c>
      <c r="D780" s="7">
        <v>15</v>
      </c>
    </row>
    <row r="781" spans="1:4" ht="17.100000000000001" customHeight="1" x14ac:dyDescent="0.15">
      <c r="A781" s="6" t="s">
        <v>450</v>
      </c>
      <c r="B781" s="7">
        <v>0</v>
      </c>
      <c r="C781" s="19" t="s">
        <v>1421</v>
      </c>
      <c r="D781" s="7">
        <v>145</v>
      </c>
    </row>
    <row r="782" spans="1:4" ht="17.100000000000001" customHeight="1" x14ac:dyDescent="0.15">
      <c r="A782" s="6" t="s">
        <v>749</v>
      </c>
      <c r="B782" s="7">
        <v>0</v>
      </c>
      <c r="C782" s="19" t="s">
        <v>1422</v>
      </c>
      <c r="D782" s="7">
        <v>0</v>
      </c>
    </row>
    <row r="783" spans="1:4" ht="17.100000000000001" customHeight="1" x14ac:dyDescent="0.15">
      <c r="A783" s="4" t="s">
        <v>750</v>
      </c>
      <c r="B783" s="3">
        <f>SUM(B784)</f>
        <v>0</v>
      </c>
      <c r="C783" s="17" t="s">
        <v>1423</v>
      </c>
      <c r="D783" s="3">
        <f>SUM(D784:D786)</f>
        <v>0</v>
      </c>
    </row>
    <row r="784" spans="1:4" ht="17.100000000000001" customHeight="1" x14ac:dyDescent="0.15">
      <c r="A784" s="6" t="s">
        <v>751</v>
      </c>
      <c r="B784" s="7">
        <v>0</v>
      </c>
      <c r="C784" s="19" t="s">
        <v>1424</v>
      </c>
      <c r="D784" s="7">
        <v>0</v>
      </c>
    </row>
    <row r="785" spans="1:4" ht="17.100000000000001" customHeight="1" x14ac:dyDescent="0.15">
      <c r="A785" s="4" t="s">
        <v>752</v>
      </c>
      <c r="B785" s="3">
        <f>SUM(B786,B808,B814:B815)</f>
        <v>12171</v>
      </c>
      <c r="C785" s="19" t="s">
        <v>1425</v>
      </c>
      <c r="D785" s="7">
        <v>0</v>
      </c>
    </row>
    <row r="786" spans="1:4" ht="17.100000000000001" customHeight="1" x14ac:dyDescent="0.15">
      <c r="A786" s="4" t="s">
        <v>753</v>
      </c>
      <c r="B786" s="3">
        <f>SUM(B787:B807)</f>
        <v>12171</v>
      </c>
      <c r="C786" s="19" t="s">
        <v>1426</v>
      </c>
      <c r="D786" s="7">
        <v>0</v>
      </c>
    </row>
    <row r="787" spans="1:4" ht="17.100000000000001" customHeight="1" x14ac:dyDescent="0.15">
      <c r="A787" s="6" t="s">
        <v>754</v>
      </c>
      <c r="B787" s="7">
        <v>7600</v>
      </c>
      <c r="C787" s="17" t="s">
        <v>1427</v>
      </c>
      <c r="D787" s="3">
        <f>SUM(D788:D789)</f>
        <v>0</v>
      </c>
    </row>
    <row r="788" spans="1:4" ht="17.100000000000001" customHeight="1" x14ac:dyDescent="0.15">
      <c r="A788" s="6" t="s">
        <v>755</v>
      </c>
      <c r="B788" s="7">
        <v>3131</v>
      </c>
      <c r="C788" s="19" t="s">
        <v>1428</v>
      </c>
      <c r="D788" s="7">
        <v>0</v>
      </c>
    </row>
    <row r="789" spans="1:4" ht="17.100000000000001" customHeight="1" x14ac:dyDescent="0.15">
      <c r="A789" s="6" t="s">
        <v>756</v>
      </c>
      <c r="B789" s="7">
        <v>410</v>
      </c>
      <c r="C789" s="19" t="s">
        <v>1429</v>
      </c>
      <c r="D789" s="7">
        <v>0</v>
      </c>
    </row>
    <row r="790" spans="1:4" ht="17.100000000000001" customHeight="1" x14ac:dyDescent="0.15">
      <c r="A790" s="6" t="s">
        <v>757</v>
      </c>
      <c r="B790" s="7">
        <v>0</v>
      </c>
      <c r="C790" s="17" t="s">
        <v>1430</v>
      </c>
      <c r="D790" s="7">
        <v>169</v>
      </c>
    </row>
    <row r="791" spans="1:4" ht="17.100000000000001" customHeight="1" x14ac:dyDescent="0.15">
      <c r="A791" s="6" t="s">
        <v>758</v>
      </c>
      <c r="B791" s="7">
        <v>0</v>
      </c>
      <c r="C791" s="17" t="s">
        <v>1431</v>
      </c>
      <c r="D791" s="3">
        <f>SUM(D792,D801,D807,D816,D822,D830,D837,D843,D848:D849)</f>
        <v>2566</v>
      </c>
    </row>
    <row r="792" spans="1:4" ht="17.100000000000001" customHeight="1" x14ac:dyDescent="0.15">
      <c r="A792" s="6" t="s">
        <v>759</v>
      </c>
      <c r="B792" s="7">
        <v>0</v>
      </c>
      <c r="C792" s="17" t="s">
        <v>1432</v>
      </c>
      <c r="D792" s="3">
        <f>SUM(D793:D800)</f>
        <v>442</v>
      </c>
    </row>
    <row r="793" spans="1:4" ht="17.100000000000001" customHeight="1" x14ac:dyDescent="0.15">
      <c r="A793" s="6" t="s">
        <v>760</v>
      </c>
      <c r="B793" s="7">
        <v>88</v>
      </c>
      <c r="C793" s="19" t="s">
        <v>843</v>
      </c>
      <c r="D793" s="7">
        <v>355</v>
      </c>
    </row>
    <row r="794" spans="1:4" ht="17.100000000000001" customHeight="1" x14ac:dyDescent="0.15">
      <c r="A794" s="6" t="s">
        <v>761</v>
      </c>
      <c r="B794" s="7">
        <v>12</v>
      </c>
      <c r="C794" s="19" t="s">
        <v>844</v>
      </c>
      <c r="D794" s="7">
        <v>79</v>
      </c>
    </row>
    <row r="795" spans="1:4" ht="17.100000000000001" customHeight="1" x14ac:dyDescent="0.15">
      <c r="A795" s="6" t="s">
        <v>762</v>
      </c>
      <c r="B795" s="7">
        <v>0</v>
      </c>
      <c r="C795" s="19" t="s">
        <v>845</v>
      </c>
      <c r="D795" s="7">
        <v>0</v>
      </c>
    </row>
    <row r="796" spans="1:4" ht="17.100000000000001" customHeight="1" x14ac:dyDescent="0.15">
      <c r="A796" s="6" t="s">
        <v>763</v>
      </c>
      <c r="B796" s="7">
        <v>12</v>
      </c>
      <c r="C796" s="19" t="s">
        <v>1433</v>
      </c>
      <c r="D796" s="7">
        <v>8</v>
      </c>
    </row>
    <row r="797" spans="1:4" ht="17.100000000000001" customHeight="1" x14ac:dyDescent="0.15">
      <c r="A797" s="6" t="s">
        <v>764</v>
      </c>
      <c r="B797" s="7">
        <v>0</v>
      </c>
      <c r="C797" s="19" t="s">
        <v>1434</v>
      </c>
      <c r="D797" s="7">
        <v>0</v>
      </c>
    </row>
    <row r="798" spans="1:4" ht="17.100000000000001" customHeight="1" x14ac:dyDescent="0.15">
      <c r="A798" s="6" t="s">
        <v>765</v>
      </c>
      <c r="B798" s="7">
        <v>0</v>
      </c>
      <c r="C798" s="19" t="s">
        <v>1435</v>
      </c>
      <c r="D798" s="7">
        <v>0</v>
      </c>
    </row>
    <row r="799" spans="1:4" ht="17.100000000000001" customHeight="1" x14ac:dyDescent="0.15">
      <c r="A799" s="6" t="s">
        <v>766</v>
      </c>
      <c r="B799" s="7">
        <v>0</v>
      </c>
      <c r="C799" s="19" t="s">
        <v>1436</v>
      </c>
      <c r="D799" s="7">
        <v>0</v>
      </c>
    </row>
    <row r="800" spans="1:4" ht="17.100000000000001" customHeight="1" x14ac:dyDescent="0.15">
      <c r="A800" s="6" t="s">
        <v>767</v>
      </c>
      <c r="B800" s="7">
        <v>174</v>
      </c>
      <c r="C800" s="19" t="s">
        <v>1437</v>
      </c>
      <c r="D800" s="7">
        <v>0</v>
      </c>
    </row>
    <row r="801" spans="1:4" ht="17.100000000000001" customHeight="1" x14ac:dyDescent="0.15">
      <c r="A801" s="6" t="s">
        <v>768</v>
      </c>
      <c r="B801" s="7">
        <v>0</v>
      </c>
      <c r="C801" s="17" t="s">
        <v>1438</v>
      </c>
      <c r="D801" s="3">
        <f>SUM(D802:D806)</f>
        <v>1185</v>
      </c>
    </row>
    <row r="802" spans="1:4" ht="17.100000000000001" customHeight="1" x14ac:dyDescent="0.15">
      <c r="A802" s="6" t="s">
        <v>769</v>
      </c>
      <c r="B802" s="7">
        <v>9</v>
      </c>
      <c r="C802" s="19" t="s">
        <v>1439</v>
      </c>
      <c r="D802" s="7">
        <v>1152</v>
      </c>
    </row>
    <row r="803" spans="1:4" ht="17.100000000000001" customHeight="1" x14ac:dyDescent="0.15">
      <c r="A803" s="6" t="s">
        <v>770</v>
      </c>
      <c r="B803" s="7">
        <v>0</v>
      </c>
      <c r="C803" s="19" t="s">
        <v>1440</v>
      </c>
      <c r="D803" s="7">
        <v>27</v>
      </c>
    </row>
    <row r="804" spans="1:4" ht="17.100000000000001" customHeight="1" x14ac:dyDescent="0.15">
      <c r="A804" s="6" t="s">
        <v>771</v>
      </c>
      <c r="B804" s="7">
        <v>0</v>
      </c>
      <c r="C804" s="19" t="s">
        <v>1441</v>
      </c>
      <c r="D804" s="7">
        <v>0</v>
      </c>
    </row>
    <row r="805" spans="1:4" ht="17.100000000000001" customHeight="1" x14ac:dyDescent="0.15">
      <c r="A805" s="6" t="s">
        <v>772</v>
      </c>
      <c r="B805" s="7">
        <v>0</v>
      </c>
      <c r="C805" s="19" t="s">
        <v>1442</v>
      </c>
      <c r="D805" s="7">
        <v>0</v>
      </c>
    </row>
    <row r="806" spans="1:4" ht="17.100000000000001" customHeight="1" x14ac:dyDescent="0.15">
      <c r="A806" s="6" t="s">
        <v>773</v>
      </c>
      <c r="B806" s="7">
        <v>0</v>
      </c>
      <c r="C806" s="19" t="s">
        <v>1443</v>
      </c>
      <c r="D806" s="7">
        <v>6</v>
      </c>
    </row>
    <row r="807" spans="1:4" ht="17.100000000000001" customHeight="1" x14ac:dyDescent="0.15">
      <c r="A807" s="6" t="s">
        <v>774</v>
      </c>
      <c r="B807" s="7">
        <v>735</v>
      </c>
      <c r="C807" s="17" t="s">
        <v>1444</v>
      </c>
      <c r="D807" s="3">
        <f>SUM(D808:D815)</f>
        <v>939</v>
      </c>
    </row>
    <row r="808" spans="1:4" ht="17.100000000000001" customHeight="1" x14ac:dyDescent="0.15">
      <c r="A808" s="4" t="s">
        <v>775</v>
      </c>
      <c r="B808" s="3">
        <f>SUM(B809:B813)</f>
        <v>0</v>
      </c>
      <c r="C808" s="19" t="s">
        <v>1445</v>
      </c>
      <c r="D808" s="7">
        <v>33</v>
      </c>
    </row>
    <row r="809" spans="1:4" ht="17.100000000000001" customHeight="1" x14ac:dyDescent="0.15">
      <c r="A809" s="6" t="s">
        <v>776</v>
      </c>
      <c r="B809" s="7">
        <v>0</v>
      </c>
      <c r="C809" s="19" t="s">
        <v>1446</v>
      </c>
      <c r="D809" s="7">
        <v>173</v>
      </c>
    </row>
    <row r="810" spans="1:4" ht="17.100000000000001" customHeight="1" x14ac:dyDescent="0.15">
      <c r="A810" s="6" t="s">
        <v>777</v>
      </c>
      <c r="B810" s="7">
        <v>0</v>
      </c>
      <c r="C810" s="19" t="s">
        <v>1447</v>
      </c>
      <c r="D810" s="7">
        <v>0</v>
      </c>
    </row>
    <row r="811" spans="1:4" ht="17.100000000000001" customHeight="1" x14ac:dyDescent="0.15">
      <c r="A811" s="6" t="s">
        <v>778</v>
      </c>
      <c r="B811" s="7">
        <v>0</v>
      </c>
      <c r="C811" s="19" t="s">
        <v>1448</v>
      </c>
      <c r="D811" s="7">
        <v>0</v>
      </c>
    </row>
    <row r="812" spans="1:4" ht="17.100000000000001" customHeight="1" x14ac:dyDescent="0.15">
      <c r="A812" s="6" t="s">
        <v>779</v>
      </c>
      <c r="B812" s="7">
        <v>0</v>
      </c>
      <c r="C812" s="19" t="s">
        <v>1449</v>
      </c>
      <c r="D812" s="7">
        <v>0</v>
      </c>
    </row>
    <row r="813" spans="1:4" ht="17.100000000000001" customHeight="1" x14ac:dyDescent="0.15">
      <c r="A813" s="6" t="s">
        <v>780</v>
      </c>
      <c r="B813" s="7">
        <v>0</v>
      </c>
      <c r="C813" s="19" t="s">
        <v>1450</v>
      </c>
      <c r="D813" s="7">
        <v>0</v>
      </c>
    </row>
    <row r="814" spans="1:4" ht="17.100000000000001" customHeight="1" x14ac:dyDescent="0.15">
      <c r="A814" s="4" t="s">
        <v>781</v>
      </c>
      <c r="B814" s="7">
        <v>0</v>
      </c>
      <c r="C814" s="19" t="s">
        <v>1451</v>
      </c>
      <c r="D814" s="7">
        <v>733</v>
      </c>
    </row>
    <row r="815" spans="1:4" ht="17.100000000000001" customHeight="1" x14ac:dyDescent="0.15">
      <c r="A815" s="4" t="s">
        <v>782</v>
      </c>
      <c r="B815" s="7">
        <v>0</v>
      </c>
      <c r="C815" s="19" t="s">
        <v>1452</v>
      </c>
      <c r="D815" s="7">
        <v>0</v>
      </c>
    </row>
    <row r="816" spans="1:4" ht="17.100000000000001" customHeight="1" x14ac:dyDescent="0.15">
      <c r="A816" s="4" t="s">
        <v>783</v>
      </c>
      <c r="B816" s="3">
        <f>SUM(B817,B832,B837,B841)</f>
        <v>8785</v>
      </c>
      <c r="C816" s="17" t="s">
        <v>1453</v>
      </c>
      <c r="D816" s="3">
        <f>SUM(D817:D821)</f>
        <v>0</v>
      </c>
    </row>
    <row r="817" spans="1:4" ht="17.100000000000001" customHeight="1" x14ac:dyDescent="0.15">
      <c r="A817" s="4" t="s">
        <v>784</v>
      </c>
      <c r="B817" s="3">
        <f>SUM(B818:B831)</f>
        <v>778</v>
      </c>
      <c r="C817" s="19" t="s">
        <v>1454</v>
      </c>
      <c r="D817" s="7">
        <v>0</v>
      </c>
    </row>
    <row r="818" spans="1:4" ht="17.100000000000001" customHeight="1" x14ac:dyDescent="0.15">
      <c r="A818" s="6" t="s">
        <v>785</v>
      </c>
      <c r="B818" s="7">
        <v>0</v>
      </c>
      <c r="C818" s="19" t="s">
        <v>1455</v>
      </c>
      <c r="D818" s="7">
        <v>0</v>
      </c>
    </row>
    <row r="819" spans="1:4" ht="17.100000000000001" customHeight="1" x14ac:dyDescent="0.15">
      <c r="A819" s="6" t="s">
        <v>786</v>
      </c>
      <c r="B819" s="7">
        <v>0</v>
      </c>
      <c r="C819" s="19" t="s">
        <v>1456</v>
      </c>
      <c r="D819" s="7">
        <v>0</v>
      </c>
    </row>
    <row r="820" spans="1:4" ht="17.100000000000001" customHeight="1" x14ac:dyDescent="0.15">
      <c r="A820" s="6" t="s">
        <v>787</v>
      </c>
      <c r="B820" s="7">
        <v>0</v>
      </c>
      <c r="C820" s="19" t="s">
        <v>1457</v>
      </c>
      <c r="D820" s="7">
        <v>0</v>
      </c>
    </row>
    <row r="821" spans="1:4" ht="17.100000000000001" customHeight="1" x14ac:dyDescent="0.15">
      <c r="A821" s="6" t="s">
        <v>788</v>
      </c>
      <c r="B821" s="7">
        <v>0</v>
      </c>
      <c r="C821" s="19" t="s">
        <v>1458</v>
      </c>
      <c r="D821" s="7">
        <v>0</v>
      </c>
    </row>
    <row r="822" spans="1:4" ht="17.100000000000001" customHeight="1" x14ac:dyDescent="0.15">
      <c r="A822" s="6" t="s">
        <v>789</v>
      </c>
      <c r="B822" s="7">
        <v>0</v>
      </c>
      <c r="C822" s="17" t="s">
        <v>1459</v>
      </c>
      <c r="D822" s="3">
        <f>SUM(D823:D829)</f>
        <v>0</v>
      </c>
    </row>
    <row r="823" spans="1:4" ht="17.100000000000001" customHeight="1" x14ac:dyDescent="0.15">
      <c r="A823" s="6" t="s">
        <v>790</v>
      </c>
      <c r="B823" s="7">
        <v>0</v>
      </c>
      <c r="C823" s="19" t="s">
        <v>1460</v>
      </c>
      <c r="D823" s="7">
        <v>0</v>
      </c>
    </row>
    <row r="824" spans="1:4" ht="17.100000000000001" customHeight="1" x14ac:dyDescent="0.15">
      <c r="A824" s="6" t="s">
        <v>791</v>
      </c>
      <c r="B824" s="7">
        <v>0</v>
      </c>
      <c r="C824" s="19" t="s">
        <v>1461</v>
      </c>
      <c r="D824" s="7">
        <v>0</v>
      </c>
    </row>
    <row r="825" spans="1:4" ht="17.100000000000001" customHeight="1" x14ac:dyDescent="0.15">
      <c r="A825" s="6" t="s">
        <v>792</v>
      </c>
      <c r="B825" s="7">
        <v>0</v>
      </c>
      <c r="C825" s="19" t="s">
        <v>1462</v>
      </c>
      <c r="D825" s="7">
        <v>0</v>
      </c>
    </row>
    <row r="826" spans="1:4" ht="17.100000000000001" customHeight="1" x14ac:dyDescent="0.15">
      <c r="A826" s="6" t="s">
        <v>793</v>
      </c>
      <c r="B826" s="7">
        <v>0</v>
      </c>
      <c r="C826" s="19" t="s">
        <v>1463</v>
      </c>
      <c r="D826" s="7">
        <v>0</v>
      </c>
    </row>
    <row r="827" spans="1:4" ht="17.100000000000001" customHeight="1" x14ac:dyDescent="0.15">
      <c r="A827" s="6" t="s">
        <v>794</v>
      </c>
      <c r="B827" s="7">
        <v>0</v>
      </c>
      <c r="C827" s="19" t="s">
        <v>1464</v>
      </c>
      <c r="D827" s="7">
        <v>0</v>
      </c>
    </row>
    <row r="828" spans="1:4" ht="17.100000000000001" customHeight="1" x14ac:dyDescent="0.15">
      <c r="A828" s="6" t="s">
        <v>795</v>
      </c>
      <c r="B828" s="7">
        <v>0</v>
      </c>
      <c r="C828" s="19" t="s">
        <v>1465</v>
      </c>
      <c r="D828" s="7">
        <v>0</v>
      </c>
    </row>
    <row r="829" spans="1:4" ht="17.100000000000001" customHeight="1" x14ac:dyDescent="0.15">
      <c r="A829" s="6" t="s">
        <v>796</v>
      </c>
      <c r="B829" s="7">
        <v>0</v>
      </c>
      <c r="C829" s="19" t="s">
        <v>1466</v>
      </c>
      <c r="D829" s="7">
        <v>0</v>
      </c>
    </row>
    <row r="830" spans="1:4" ht="17.100000000000001" customHeight="1" x14ac:dyDescent="0.15">
      <c r="A830" s="6" t="s">
        <v>797</v>
      </c>
      <c r="B830" s="7">
        <v>0</v>
      </c>
      <c r="C830" s="17" t="s">
        <v>1467</v>
      </c>
      <c r="D830" s="3">
        <f>SUM(D831:D836)</f>
        <v>0</v>
      </c>
    </row>
    <row r="831" spans="1:4" ht="17.100000000000001" customHeight="1" x14ac:dyDescent="0.15">
      <c r="A831" s="6" t="s">
        <v>798</v>
      </c>
      <c r="B831" s="7">
        <v>778</v>
      </c>
      <c r="C831" s="19" t="s">
        <v>1468</v>
      </c>
      <c r="D831" s="7">
        <v>0</v>
      </c>
    </row>
    <row r="832" spans="1:4" ht="17.100000000000001" customHeight="1" x14ac:dyDescent="0.15">
      <c r="A832" s="4" t="s">
        <v>799</v>
      </c>
      <c r="B832" s="3">
        <f>SUM(B833:B836)</f>
        <v>0</v>
      </c>
      <c r="C832" s="19" t="s">
        <v>1469</v>
      </c>
      <c r="D832" s="7">
        <v>0</v>
      </c>
    </row>
    <row r="833" spans="1:4" ht="17.100000000000001" customHeight="1" x14ac:dyDescent="0.15">
      <c r="A833" s="6" t="s">
        <v>800</v>
      </c>
      <c r="B833" s="7">
        <v>0</v>
      </c>
      <c r="C833" s="19" t="s">
        <v>1470</v>
      </c>
      <c r="D833" s="7">
        <v>0</v>
      </c>
    </row>
    <row r="834" spans="1:4" ht="17.100000000000001" customHeight="1" x14ac:dyDescent="0.15">
      <c r="A834" s="6" t="s">
        <v>801</v>
      </c>
      <c r="B834" s="7">
        <v>0</v>
      </c>
      <c r="C834" s="19" t="s">
        <v>1471</v>
      </c>
      <c r="D834" s="7">
        <v>0</v>
      </c>
    </row>
    <row r="835" spans="1:4" ht="17.100000000000001" customHeight="1" x14ac:dyDescent="0.15">
      <c r="A835" s="6" t="s">
        <v>802</v>
      </c>
      <c r="B835" s="7">
        <v>0</v>
      </c>
      <c r="C835" s="19" t="s">
        <v>1472</v>
      </c>
      <c r="D835" s="7">
        <v>0</v>
      </c>
    </row>
    <row r="836" spans="1:4" ht="17.100000000000001" customHeight="1" x14ac:dyDescent="0.15">
      <c r="A836" s="6" t="s">
        <v>803</v>
      </c>
      <c r="B836" s="7">
        <v>0</v>
      </c>
      <c r="C836" s="19" t="s">
        <v>1473</v>
      </c>
      <c r="D836" s="7">
        <v>0</v>
      </c>
    </row>
    <row r="837" spans="1:4" ht="17.100000000000001" customHeight="1" x14ac:dyDescent="0.15">
      <c r="A837" s="4" t="s">
        <v>804</v>
      </c>
      <c r="B837" s="3">
        <f>SUM(B838:B840)</f>
        <v>8007</v>
      </c>
      <c r="C837" s="17" t="s">
        <v>1474</v>
      </c>
      <c r="D837" s="3">
        <f>SUM(D838:D842)</f>
        <v>0</v>
      </c>
    </row>
    <row r="838" spans="1:4" ht="17.100000000000001" customHeight="1" x14ac:dyDescent="0.15">
      <c r="A838" s="6" t="s">
        <v>805</v>
      </c>
      <c r="B838" s="7">
        <v>8000</v>
      </c>
      <c r="C838" s="19" t="s">
        <v>1475</v>
      </c>
      <c r="D838" s="7">
        <v>0</v>
      </c>
    </row>
    <row r="839" spans="1:4" ht="17.100000000000001" customHeight="1" x14ac:dyDescent="0.15">
      <c r="A839" s="6" t="s">
        <v>806</v>
      </c>
      <c r="B839" s="7">
        <v>0</v>
      </c>
      <c r="C839" s="19" t="s">
        <v>1476</v>
      </c>
      <c r="D839" s="7">
        <v>0</v>
      </c>
    </row>
    <row r="840" spans="1:4" ht="17.100000000000001" customHeight="1" x14ac:dyDescent="0.15">
      <c r="A840" s="6" t="s">
        <v>807</v>
      </c>
      <c r="B840" s="7">
        <v>7</v>
      </c>
      <c r="C840" s="19" t="s">
        <v>1477</v>
      </c>
      <c r="D840" s="7">
        <v>0</v>
      </c>
    </row>
    <row r="841" spans="1:4" ht="17.100000000000001" customHeight="1" x14ac:dyDescent="0.15">
      <c r="A841" s="4" t="s">
        <v>808</v>
      </c>
      <c r="B841" s="7">
        <v>0</v>
      </c>
      <c r="C841" s="19" t="s">
        <v>1478</v>
      </c>
      <c r="D841" s="7">
        <v>0</v>
      </c>
    </row>
    <row r="842" spans="1:4" ht="17.100000000000001" customHeight="1" x14ac:dyDescent="0.15">
      <c r="A842" s="4" t="s">
        <v>809</v>
      </c>
      <c r="B842" s="3">
        <f>SUM(B843,B846,B853,B854,B855,B859:B861)</f>
        <v>3582</v>
      </c>
      <c r="C842" s="19" t="s">
        <v>1479</v>
      </c>
      <c r="D842" s="7">
        <v>0</v>
      </c>
    </row>
    <row r="843" spans="1:4" ht="17.100000000000001" customHeight="1" x14ac:dyDescent="0.15">
      <c r="A843" s="4" t="s">
        <v>810</v>
      </c>
      <c r="B843" s="3">
        <f>SUM(B844:B845)</f>
        <v>0</v>
      </c>
      <c r="C843" s="17" t="s">
        <v>1480</v>
      </c>
      <c r="D843" s="3">
        <f>SUM(D844:D847)</f>
        <v>0</v>
      </c>
    </row>
    <row r="844" spans="1:4" ht="17.100000000000001" customHeight="1" x14ac:dyDescent="0.15">
      <c r="A844" s="6" t="s">
        <v>811</v>
      </c>
      <c r="B844" s="7">
        <v>0</v>
      </c>
      <c r="C844" s="19" t="s">
        <v>1481</v>
      </c>
      <c r="D844" s="7">
        <v>0</v>
      </c>
    </row>
    <row r="845" spans="1:4" ht="17.100000000000001" customHeight="1" x14ac:dyDescent="0.15">
      <c r="A845" s="6" t="s">
        <v>812</v>
      </c>
      <c r="B845" s="7">
        <v>0</v>
      </c>
      <c r="C845" s="19" t="s">
        <v>1482</v>
      </c>
      <c r="D845" s="7">
        <v>0</v>
      </c>
    </row>
    <row r="846" spans="1:4" ht="17.100000000000001" customHeight="1" x14ac:dyDescent="0.15">
      <c r="A846" s="4" t="s">
        <v>813</v>
      </c>
      <c r="B846" s="3">
        <f>SUM(B847:B852)</f>
        <v>0</v>
      </c>
      <c r="C846" s="19" t="s">
        <v>1483</v>
      </c>
      <c r="D846" s="7">
        <v>0</v>
      </c>
    </row>
    <row r="847" spans="1:4" ht="17.100000000000001" customHeight="1" x14ac:dyDescent="0.15">
      <c r="A847" s="6" t="s">
        <v>814</v>
      </c>
      <c r="B847" s="7">
        <v>0</v>
      </c>
      <c r="C847" s="19" t="s">
        <v>1484</v>
      </c>
      <c r="D847" s="7">
        <v>0</v>
      </c>
    </row>
    <row r="848" spans="1:4" ht="17.100000000000001" customHeight="1" x14ac:dyDescent="0.15">
      <c r="A848" s="6" t="s">
        <v>815</v>
      </c>
      <c r="B848" s="7">
        <v>0</v>
      </c>
      <c r="C848" s="17" t="s">
        <v>1485</v>
      </c>
      <c r="D848" s="7">
        <v>0</v>
      </c>
    </row>
    <row r="849" spans="1:4" ht="17.100000000000001" customHeight="1" x14ac:dyDescent="0.15">
      <c r="A849" s="6" t="s">
        <v>816</v>
      </c>
      <c r="B849" s="7">
        <v>0</v>
      </c>
      <c r="C849" s="17" t="s">
        <v>1486</v>
      </c>
      <c r="D849" s="7">
        <v>0</v>
      </c>
    </row>
    <row r="850" spans="1:4" ht="17.100000000000001" customHeight="1" x14ac:dyDescent="0.15">
      <c r="A850" s="6" t="s">
        <v>817</v>
      </c>
      <c r="B850" s="7">
        <v>0</v>
      </c>
      <c r="C850" s="17" t="s">
        <v>1487</v>
      </c>
      <c r="D850" s="3">
        <f>SUM(D851,D863:D864,D868,D872:D873,D874)</f>
        <v>38697</v>
      </c>
    </row>
    <row r="851" spans="1:4" ht="17.100000000000001" customHeight="1" x14ac:dyDescent="0.15">
      <c r="A851" s="6" t="s">
        <v>818</v>
      </c>
      <c r="B851" s="7">
        <v>0</v>
      </c>
      <c r="C851" s="17" t="s">
        <v>1488</v>
      </c>
      <c r="D851" s="3">
        <f>SUM(D852:D862)</f>
        <v>9582</v>
      </c>
    </row>
    <row r="852" spans="1:4" ht="17.100000000000001" customHeight="1" x14ac:dyDescent="0.15">
      <c r="A852" s="6" t="s">
        <v>819</v>
      </c>
      <c r="B852" s="7">
        <v>0</v>
      </c>
      <c r="C852" s="19" t="s">
        <v>843</v>
      </c>
      <c r="D852" s="7">
        <v>1978</v>
      </c>
    </row>
    <row r="853" spans="1:4" ht="17.100000000000001" customHeight="1" x14ac:dyDescent="0.15">
      <c r="A853" s="4" t="s">
        <v>820</v>
      </c>
      <c r="B853" s="7">
        <v>0</v>
      </c>
      <c r="C853" s="19" t="s">
        <v>844</v>
      </c>
      <c r="D853" s="7">
        <v>7092</v>
      </c>
    </row>
    <row r="854" spans="1:4" ht="17.100000000000001" customHeight="1" x14ac:dyDescent="0.15">
      <c r="A854" s="4" t="s">
        <v>821</v>
      </c>
      <c r="B854" s="7">
        <v>0</v>
      </c>
      <c r="C854" s="19" t="s">
        <v>845</v>
      </c>
      <c r="D854" s="7">
        <v>0</v>
      </c>
    </row>
    <row r="855" spans="1:4" ht="17.100000000000001" customHeight="1" x14ac:dyDescent="0.15">
      <c r="A855" s="4" t="s">
        <v>822</v>
      </c>
      <c r="B855" s="3">
        <f>SUM(B856:B858)</f>
        <v>3582</v>
      </c>
      <c r="C855" s="19" t="s">
        <v>1489</v>
      </c>
      <c r="D855" s="7">
        <v>241</v>
      </c>
    </row>
    <row r="856" spans="1:4" ht="17.100000000000001" customHeight="1" x14ac:dyDescent="0.15">
      <c r="A856" s="6" t="s">
        <v>823</v>
      </c>
      <c r="B856" s="7">
        <v>3582</v>
      </c>
      <c r="C856" s="19" t="s">
        <v>1490</v>
      </c>
      <c r="D856" s="7">
        <v>128</v>
      </c>
    </row>
    <row r="857" spans="1:4" ht="17.100000000000001" customHeight="1" x14ac:dyDescent="0.15">
      <c r="A857" s="6" t="s">
        <v>824</v>
      </c>
      <c r="B857" s="7">
        <v>0</v>
      </c>
      <c r="C857" s="19" t="s">
        <v>1491</v>
      </c>
      <c r="D857" s="7">
        <v>0</v>
      </c>
    </row>
    <row r="858" spans="1:4" ht="17.100000000000001" customHeight="1" x14ac:dyDescent="0.15">
      <c r="A858" s="12" t="s">
        <v>825</v>
      </c>
      <c r="B858" s="13">
        <v>0</v>
      </c>
      <c r="C858" s="19" t="s">
        <v>1492</v>
      </c>
      <c r="D858" s="7">
        <v>0</v>
      </c>
    </row>
    <row r="859" spans="1:4" ht="17.100000000000001" customHeight="1" x14ac:dyDescent="0.15">
      <c r="A859" s="4" t="s">
        <v>826</v>
      </c>
      <c r="B859" s="7">
        <v>0</v>
      </c>
      <c r="C859" s="19" t="s">
        <v>1493</v>
      </c>
      <c r="D859" s="7">
        <v>0</v>
      </c>
    </row>
    <row r="860" spans="1:4" ht="17.100000000000001" customHeight="1" x14ac:dyDescent="0.15">
      <c r="A860" s="4" t="s">
        <v>827</v>
      </c>
      <c r="B860" s="7">
        <v>0</v>
      </c>
      <c r="C860" s="19" t="s">
        <v>1494</v>
      </c>
      <c r="D860" s="7">
        <v>0</v>
      </c>
    </row>
    <row r="861" spans="1:4" ht="17.100000000000001" customHeight="1" x14ac:dyDescent="0.15">
      <c r="A861" s="4" t="s">
        <v>828</v>
      </c>
      <c r="B861" s="7">
        <v>0</v>
      </c>
      <c r="C861" s="19" t="s">
        <v>1495</v>
      </c>
      <c r="D861" s="7">
        <v>0</v>
      </c>
    </row>
    <row r="862" spans="1:4" ht="17.100000000000001" customHeight="1" x14ac:dyDescent="0.15">
      <c r="A862" s="4" t="s">
        <v>829</v>
      </c>
      <c r="B862" s="3">
        <f>SUM(B863,B866:B871)</f>
        <v>11041</v>
      </c>
      <c r="C862" s="19" t="s">
        <v>1496</v>
      </c>
      <c r="D862" s="7">
        <v>143</v>
      </c>
    </row>
    <row r="863" spans="1:4" ht="17.100000000000001" customHeight="1" x14ac:dyDescent="0.15">
      <c r="A863" s="4" t="s">
        <v>830</v>
      </c>
      <c r="B863" s="3">
        <f>SUM(B864:B865)</f>
        <v>0</v>
      </c>
      <c r="C863" s="17" t="s">
        <v>1497</v>
      </c>
      <c r="D863" s="7">
        <v>2298</v>
      </c>
    </row>
    <row r="864" spans="1:4" ht="17.100000000000001" customHeight="1" x14ac:dyDescent="0.15">
      <c r="A864" s="6" t="s">
        <v>831</v>
      </c>
      <c r="B864" s="7">
        <v>0</v>
      </c>
      <c r="C864" s="17" t="s">
        <v>1498</v>
      </c>
      <c r="D864" s="3">
        <f>SUM(D865:D867)</f>
        <v>2563</v>
      </c>
    </row>
    <row r="865" spans="1:4" ht="17.100000000000001" customHeight="1" x14ac:dyDescent="0.15">
      <c r="A865" s="6" t="s">
        <v>832</v>
      </c>
      <c r="B865" s="7">
        <v>0</v>
      </c>
      <c r="C865" s="19" t="s">
        <v>1499</v>
      </c>
      <c r="D865" s="7">
        <v>0</v>
      </c>
    </row>
    <row r="866" spans="1:4" ht="17.100000000000001" customHeight="1" x14ac:dyDescent="0.15">
      <c r="A866" s="4" t="s">
        <v>833</v>
      </c>
      <c r="B866" s="7">
        <v>0</v>
      </c>
      <c r="C866" s="30" t="s">
        <v>1500</v>
      </c>
      <c r="D866" s="7">
        <v>0</v>
      </c>
    </row>
    <row r="867" spans="1:4" ht="17.100000000000001" customHeight="1" x14ac:dyDescent="0.15">
      <c r="A867" s="4" t="s">
        <v>834</v>
      </c>
      <c r="B867" s="7">
        <v>0</v>
      </c>
      <c r="C867" s="30" t="s">
        <v>1501</v>
      </c>
      <c r="D867" s="7">
        <v>2563</v>
      </c>
    </row>
    <row r="868" spans="1:4" ht="17.100000000000001" customHeight="1" x14ac:dyDescent="0.15">
      <c r="A868" s="9" t="s">
        <v>835</v>
      </c>
      <c r="B868" s="14">
        <v>0</v>
      </c>
      <c r="C868" s="31" t="s">
        <v>1502</v>
      </c>
      <c r="D868" s="3">
        <f>SUM(D869:D871)</f>
        <v>33</v>
      </c>
    </row>
    <row r="869" spans="1:4" ht="17.100000000000001" customHeight="1" x14ac:dyDescent="0.15">
      <c r="A869" s="4" t="s">
        <v>836</v>
      </c>
      <c r="B869" s="7">
        <v>0</v>
      </c>
      <c r="C869" s="30" t="s">
        <v>1503</v>
      </c>
      <c r="D869" s="7">
        <v>33</v>
      </c>
    </row>
    <row r="870" spans="1:4" ht="17.100000000000001" customHeight="1" x14ac:dyDescent="0.15">
      <c r="A870" s="8" t="s">
        <v>837</v>
      </c>
      <c r="B870" s="13">
        <v>0</v>
      </c>
      <c r="C870" s="30" t="s">
        <v>1504</v>
      </c>
      <c r="D870" s="7">
        <v>0</v>
      </c>
    </row>
    <row r="871" spans="1:4" ht="17.100000000000001" customHeight="1" x14ac:dyDescent="0.15">
      <c r="A871" s="4" t="s">
        <v>838</v>
      </c>
      <c r="B871" s="7">
        <v>11041</v>
      </c>
      <c r="C871" s="30" t="s">
        <v>1505</v>
      </c>
      <c r="D871" s="7">
        <v>0</v>
      </c>
    </row>
    <row r="872" spans="1:4" x14ac:dyDescent="0.15">
      <c r="A872" s="27"/>
      <c r="B872" s="32"/>
      <c r="C872" s="31" t="s">
        <v>1506</v>
      </c>
      <c r="D872" s="7">
        <v>0</v>
      </c>
    </row>
    <row r="873" spans="1:4" x14ac:dyDescent="0.15">
      <c r="A873" s="28"/>
      <c r="B873" s="32"/>
      <c r="C873" s="31" t="s">
        <v>1507</v>
      </c>
      <c r="D873" s="7">
        <v>221</v>
      </c>
    </row>
    <row r="874" spans="1:4" x14ac:dyDescent="0.15">
      <c r="A874" s="28"/>
      <c r="B874" s="32"/>
      <c r="C874" s="31" t="s">
        <v>1508</v>
      </c>
      <c r="D874" s="7">
        <v>24000</v>
      </c>
    </row>
    <row r="875" spans="1:4" x14ac:dyDescent="0.15">
      <c r="A875" s="28"/>
      <c r="B875" s="32"/>
      <c r="C875" s="31" t="s">
        <v>1509</v>
      </c>
      <c r="D875" s="3">
        <f>SUM(D876,D918,D947,D973,D984,D995,D1002)</f>
        <v>6153</v>
      </c>
    </row>
    <row r="876" spans="1:4" x14ac:dyDescent="0.15">
      <c r="A876" s="28"/>
      <c r="B876" s="32"/>
      <c r="C876" s="31" t="s">
        <v>1510</v>
      </c>
      <c r="D876" s="3">
        <f>SUM(D877:D917)</f>
        <v>2273</v>
      </c>
    </row>
    <row r="877" spans="1:4" x14ac:dyDescent="0.15">
      <c r="A877" s="28"/>
      <c r="B877" s="32"/>
      <c r="C877" s="30" t="s">
        <v>843</v>
      </c>
      <c r="D877" s="7">
        <v>410</v>
      </c>
    </row>
    <row r="878" spans="1:4" x14ac:dyDescent="0.15">
      <c r="A878" s="28"/>
      <c r="B878" s="32"/>
      <c r="C878" s="30" t="s">
        <v>844</v>
      </c>
      <c r="D878" s="7">
        <v>45</v>
      </c>
    </row>
    <row r="879" spans="1:4" x14ac:dyDescent="0.15">
      <c r="A879" s="28"/>
      <c r="B879" s="32"/>
      <c r="C879" s="30" t="s">
        <v>845</v>
      </c>
      <c r="D879" s="7">
        <v>0</v>
      </c>
    </row>
    <row r="880" spans="1:4" x14ac:dyDescent="0.15">
      <c r="A880" s="28"/>
      <c r="B880" s="32"/>
      <c r="C880" s="30" t="s">
        <v>1511</v>
      </c>
      <c r="D880" s="7">
        <v>1226</v>
      </c>
    </row>
    <row r="881" spans="1:4" x14ac:dyDescent="0.15">
      <c r="A881" s="28"/>
      <c r="B881" s="32"/>
      <c r="C881" s="30" t="s">
        <v>1512</v>
      </c>
      <c r="D881" s="7">
        <v>0</v>
      </c>
    </row>
    <row r="882" spans="1:4" x14ac:dyDescent="0.15">
      <c r="A882" s="28"/>
      <c r="B882" s="32"/>
      <c r="C882" s="30" t="s">
        <v>1513</v>
      </c>
      <c r="D882" s="7">
        <v>185</v>
      </c>
    </row>
    <row r="883" spans="1:4" x14ac:dyDescent="0.15">
      <c r="A883" s="28"/>
      <c r="B883" s="32"/>
      <c r="C883" s="30" t="s">
        <v>1514</v>
      </c>
      <c r="D883" s="7">
        <v>32</v>
      </c>
    </row>
    <row r="884" spans="1:4" x14ac:dyDescent="0.15">
      <c r="A884" s="28"/>
      <c r="B884" s="32"/>
      <c r="C884" s="19" t="s">
        <v>1515</v>
      </c>
      <c r="D884" s="7">
        <v>70</v>
      </c>
    </row>
    <row r="885" spans="1:4" x14ac:dyDescent="0.15">
      <c r="A885" s="28"/>
      <c r="B885" s="32"/>
      <c r="C885" s="19" t="s">
        <v>1516</v>
      </c>
      <c r="D885" s="7">
        <v>146</v>
      </c>
    </row>
    <row r="886" spans="1:4" x14ac:dyDescent="0.15">
      <c r="A886" s="28"/>
      <c r="B886" s="32"/>
      <c r="C886" s="19" t="s">
        <v>1517</v>
      </c>
      <c r="D886" s="7">
        <v>12</v>
      </c>
    </row>
    <row r="887" spans="1:4" x14ac:dyDescent="0.15">
      <c r="A887" s="28"/>
      <c r="B887" s="32"/>
      <c r="C887" s="19" t="s">
        <v>1518</v>
      </c>
      <c r="D887" s="7">
        <v>0</v>
      </c>
    </row>
    <row r="888" spans="1:4" x14ac:dyDescent="0.15">
      <c r="A888" s="28"/>
      <c r="B888" s="32"/>
      <c r="C888" s="19" t="s">
        <v>1519</v>
      </c>
      <c r="D888" s="7">
        <v>0</v>
      </c>
    </row>
    <row r="889" spans="1:4" x14ac:dyDescent="0.15">
      <c r="A889" s="28"/>
      <c r="B889" s="32"/>
      <c r="C889" s="19" t="s">
        <v>1520</v>
      </c>
      <c r="D889" s="7">
        <v>0</v>
      </c>
    </row>
    <row r="890" spans="1:4" x14ac:dyDescent="0.15">
      <c r="A890" s="29"/>
      <c r="B890" s="33"/>
      <c r="C890" s="19" t="s">
        <v>1521</v>
      </c>
      <c r="D890" s="7">
        <v>0</v>
      </c>
    </row>
    <row r="891" spans="1:4" x14ac:dyDescent="0.15">
      <c r="A891" s="29"/>
      <c r="B891" s="33"/>
      <c r="C891" s="19" t="s">
        <v>1522</v>
      </c>
      <c r="D891" s="7">
        <v>0</v>
      </c>
    </row>
    <row r="892" spans="1:4" x14ac:dyDescent="0.15">
      <c r="A892" s="29"/>
      <c r="B892" s="33"/>
      <c r="C892" s="19" t="s">
        <v>1523</v>
      </c>
      <c r="D892" s="7">
        <v>0</v>
      </c>
    </row>
    <row r="893" spans="1:4" x14ac:dyDescent="0.15">
      <c r="A893" s="29"/>
      <c r="B893" s="33"/>
      <c r="C893" s="19" t="s">
        <v>1524</v>
      </c>
      <c r="D893" s="7">
        <v>10</v>
      </c>
    </row>
    <row r="894" spans="1:4" x14ac:dyDescent="0.15">
      <c r="A894" s="29"/>
      <c r="B894" s="33"/>
      <c r="C894" s="19" t="s">
        <v>1525</v>
      </c>
      <c r="D894" s="7">
        <v>0</v>
      </c>
    </row>
    <row r="895" spans="1:4" x14ac:dyDescent="0.15">
      <c r="A895" s="29"/>
      <c r="B895" s="33"/>
      <c r="C895" s="19" t="s">
        <v>1526</v>
      </c>
      <c r="D895" s="7">
        <v>0</v>
      </c>
    </row>
    <row r="896" spans="1:4" x14ac:dyDescent="0.15">
      <c r="A896" s="29"/>
      <c r="B896" s="33"/>
      <c r="C896" s="19" t="s">
        <v>1527</v>
      </c>
      <c r="D896" s="7">
        <v>0</v>
      </c>
    </row>
    <row r="897" spans="1:4" x14ac:dyDescent="0.15">
      <c r="A897" s="29"/>
      <c r="B897" s="33"/>
      <c r="C897" s="19" t="s">
        <v>1528</v>
      </c>
      <c r="D897" s="7">
        <v>0</v>
      </c>
    </row>
    <row r="898" spans="1:4" x14ac:dyDescent="0.15">
      <c r="A898" s="29"/>
      <c r="B898" s="33"/>
      <c r="C898" s="19" t="s">
        <v>1529</v>
      </c>
      <c r="D898" s="7">
        <v>0</v>
      </c>
    </row>
    <row r="899" spans="1:4" x14ac:dyDescent="0.15">
      <c r="A899" s="29"/>
      <c r="B899" s="33"/>
      <c r="C899" s="19" t="s">
        <v>1530</v>
      </c>
      <c r="D899" s="7">
        <v>0</v>
      </c>
    </row>
    <row r="900" spans="1:4" x14ac:dyDescent="0.15">
      <c r="A900" s="29"/>
      <c r="B900" s="33"/>
      <c r="C900" s="19" t="s">
        <v>1531</v>
      </c>
      <c r="D900" s="7">
        <v>0</v>
      </c>
    </row>
    <row r="901" spans="1:4" x14ac:dyDescent="0.15">
      <c r="A901" s="29"/>
      <c r="B901" s="33"/>
      <c r="C901" s="19" t="s">
        <v>1532</v>
      </c>
      <c r="D901" s="7">
        <v>47</v>
      </c>
    </row>
    <row r="902" spans="1:4" x14ac:dyDescent="0.15">
      <c r="A902" s="29"/>
      <c r="B902" s="33"/>
      <c r="C902" s="19" t="s">
        <v>1533</v>
      </c>
      <c r="D902" s="7">
        <v>0</v>
      </c>
    </row>
    <row r="903" spans="1:4" x14ac:dyDescent="0.15">
      <c r="A903" s="29"/>
      <c r="B903" s="33"/>
      <c r="C903" s="19" t="s">
        <v>1534</v>
      </c>
      <c r="D903" s="7">
        <v>0</v>
      </c>
    </row>
    <row r="904" spans="1:4" x14ac:dyDescent="0.15">
      <c r="A904" s="29"/>
      <c r="B904" s="33"/>
      <c r="C904" s="19" t="s">
        <v>1535</v>
      </c>
      <c r="D904" s="7">
        <v>0</v>
      </c>
    </row>
    <row r="905" spans="1:4" x14ac:dyDescent="0.15">
      <c r="A905" s="29"/>
      <c r="B905" s="33"/>
      <c r="C905" s="19" t="s">
        <v>1536</v>
      </c>
      <c r="D905" s="7">
        <v>0</v>
      </c>
    </row>
    <row r="906" spans="1:4" x14ac:dyDescent="0.15">
      <c r="A906" s="29"/>
      <c r="B906" s="33"/>
      <c r="C906" s="19" t="s">
        <v>1537</v>
      </c>
      <c r="D906" s="7">
        <v>0</v>
      </c>
    </row>
    <row r="907" spans="1:4" x14ac:dyDescent="0.15">
      <c r="A907" s="29"/>
      <c r="B907" s="33"/>
      <c r="C907" s="19" t="s">
        <v>1538</v>
      </c>
      <c r="D907" s="7">
        <v>0</v>
      </c>
    </row>
    <row r="908" spans="1:4" x14ac:dyDescent="0.15">
      <c r="A908" s="29"/>
      <c r="B908" s="33"/>
      <c r="C908" s="19" t="s">
        <v>1539</v>
      </c>
      <c r="D908" s="7">
        <v>0</v>
      </c>
    </row>
    <row r="909" spans="1:4" x14ac:dyDescent="0.15">
      <c r="A909" s="29"/>
      <c r="B909" s="33"/>
      <c r="C909" s="19" t="s">
        <v>1540</v>
      </c>
      <c r="D909" s="7">
        <v>0</v>
      </c>
    </row>
    <row r="910" spans="1:4" x14ac:dyDescent="0.15">
      <c r="A910" s="29"/>
      <c r="B910" s="33"/>
      <c r="C910" s="19" t="s">
        <v>1541</v>
      </c>
      <c r="D910" s="7">
        <v>0</v>
      </c>
    </row>
    <row r="911" spans="1:4" x14ac:dyDescent="0.15">
      <c r="A911" s="29"/>
      <c r="B911" s="33"/>
      <c r="C911" s="19" t="s">
        <v>1542</v>
      </c>
      <c r="D911" s="7">
        <v>0</v>
      </c>
    </row>
    <row r="912" spans="1:4" x14ac:dyDescent="0.15">
      <c r="A912" s="29"/>
      <c r="B912" s="33"/>
      <c r="C912" s="19" t="s">
        <v>1543</v>
      </c>
      <c r="D912" s="7">
        <v>0</v>
      </c>
    </row>
    <row r="913" spans="1:4" x14ac:dyDescent="0.15">
      <c r="A913" s="29"/>
      <c r="B913" s="33"/>
      <c r="C913" s="19" t="s">
        <v>1544</v>
      </c>
      <c r="D913" s="7">
        <v>0</v>
      </c>
    </row>
    <row r="914" spans="1:4" x14ac:dyDescent="0.15">
      <c r="A914" s="29"/>
      <c r="B914" s="33"/>
      <c r="C914" s="19" t="s">
        <v>1545</v>
      </c>
      <c r="D914" s="7">
        <v>0</v>
      </c>
    </row>
    <row r="915" spans="1:4" x14ac:dyDescent="0.15">
      <c r="A915" s="29"/>
      <c r="B915" s="33"/>
      <c r="C915" s="19" t="s">
        <v>1546</v>
      </c>
      <c r="D915" s="7">
        <v>0</v>
      </c>
    </row>
    <row r="916" spans="1:4" x14ac:dyDescent="0.15">
      <c r="A916" s="29"/>
      <c r="B916" s="33"/>
      <c r="C916" s="19" t="s">
        <v>1547</v>
      </c>
      <c r="D916" s="7">
        <v>0</v>
      </c>
    </row>
    <row r="917" spans="1:4" x14ac:dyDescent="0.15">
      <c r="A917" s="29"/>
      <c r="B917" s="33"/>
      <c r="C917" s="19" t="s">
        <v>1548</v>
      </c>
      <c r="D917" s="7">
        <v>90</v>
      </c>
    </row>
    <row r="918" spans="1:4" x14ac:dyDescent="0.15">
      <c r="A918" s="29"/>
      <c r="B918" s="33"/>
      <c r="C918" s="17" t="s">
        <v>1549</v>
      </c>
      <c r="D918" s="3">
        <f>SUM(D919:D946)</f>
        <v>888</v>
      </c>
    </row>
    <row r="919" spans="1:4" x14ac:dyDescent="0.15">
      <c r="A919" s="29"/>
      <c r="B919" s="33"/>
      <c r="C919" s="19" t="s">
        <v>843</v>
      </c>
      <c r="D919" s="7">
        <v>0</v>
      </c>
    </row>
    <row r="920" spans="1:4" x14ac:dyDescent="0.15">
      <c r="A920" s="29"/>
      <c r="B920" s="33"/>
      <c r="C920" s="19" t="s">
        <v>844</v>
      </c>
      <c r="D920" s="7">
        <v>0</v>
      </c>
    </row>
    <row r="921" spans="1:4" x14ac:dyDescent="0.15">
      <c r="A921" s="29"/>
      <c r="B921" s="33"/>
      <c r="C921" s="19" t="s">
        <v>845</v>
      </c>
      <c r="D921" s="7">
        <v>0</v>
      </c>
    </row>
    <row r="922" spans="1:4" x14ac:dyDescent="0.15">
      <c r="A922" s="29"/>
      <c r="B922" s="33"/>
      <c r="C922" s="19" t="s">
        <v>1550</v>
      </c>
      <c r="D922" s="7">
        <v>485</v>
      </c>
    </row>
    <row r="923" spans="1:4" x14ac:dyDescent="0.15">
      <c r="A923" s="29"/>
      <c r="B923" s="33"/>
      <c r="C923" s="19" t="s">
        <v>1551</v>
      </c>
      <c r="D923" s="7">
        <v>0</v>
      </c>
    </row>
    <row r="924" spans="1:4" x14ac:dyDescent="0.15">
      <c r="A924" s="29"/>
      <c r="B924" s="33"/>
      <c r="C924" s="19" t="s">
        <v>1552</v>
      </c>
      <c r="D924" s="7">
        <v>20</v>
      </c>
    </row>
    <row r="925" spans="1:4" x14ac:dyDescent="0.15">
      <c r="A925" s="29"/>
      <c r="B925" s="33"/>
      <c r="C925" s="19" t="s">
        <v>1553</v>
      </c>
      <c r="D925" s="7">
        <v>0</v>
      </c>
    </row>
    <row r="926" spans="1:4" x14ac:dyDescent="0.15">
      <c r="A926" s="29"/>
      <c r="B926" s="33"/>
      <c r="C926" s="19" t="s">
        <v>1554</v>
      </c>
      <c r="D926" s="7">
        <v>0</v>
      </c>
    </row>
    <row r="927" spans="1:4" x14ac:dyDescent="0.15">
      <c r="A927" s="29"/>
      <c r="B927" s="33"/>
      <c r="C927" s="19" t="s">
        <v>1555</v>
      </c>
      <c r="D927" s="7">
        <v>249</v>
      </c>
    </row>
    <row r="928" spans="1:4" x14ac:dyDescent="0.15">
      <c r="A928" s="29"/>
      <c r="B928" s="33"/>
      <c r="C928" s="19" t="s">
        <v>1556</v>
      </c>
      <c r="D928" s="7">
        <v>0</v>
      </c>
    </row>
    <row r="929" spans="1:4" x14ac:dyDescent="0.15">
      <c r="A929" s="29"/>
      <c r="B929" s="33"/>
      <c r="C929" s="19" t="s">
        <v>1557</v>
      </c>
      <c r="D929" s="7">
        <v>10</v>
      </c>
    </row>
    <row r="930" spans="1:4" x14ac:dyDescent="0.15">
      <c r="A930" s="29"/>
      <c r="B930" s="33"/>
      <c r="C930" s="19" t="s">
        <v>1558</v>
      </c>
      <c r="D930" s="7">
        <v>0</v>
      </c>
    </row>
    <row r="931" spans="1:4" x14ac:dyDescent="0.15">
      <c r="A931" s="29"/>
      <c r="B931" s="33"/>
      <c r="C931" s="19" t="s">
        <v>1559</v>
      </c>
      <c r="D931" s="7">
        <v>0</v>
      </c>
    </row>
    <row r="932" spans="1:4" x14ac:dyDescent="0.15">
      <c r="A932" s="29"/>
      <c r="B932" s="33"/>
      <c r="C932" s="19" t="s">
        <v>1560</v>
      </c>
      <c r="D932" s="7">
        <v>75</v>
      </c>
    </row>
    <row r="933" spans="1:4" x14ac:dyDescent="0.15">
      <c r="A933" s="29"/>
      <c r="B933" s="33"/>
      <c r="C933" s="19" t="s">
        <v>1561</v>
      </c>
      <c r="D933" s="7">
        <v>0</v>
      </c>
    </row>
    <row r="934" spans="1:4" x14ac:dyDescent="0.15">
      <c r="A934" s="29"/>
      <c r="B934" s="33"/>
      <c r="C934" s="19" t="s">
        <v>1562</v>
      </c>
      <c r="D934" s="7">
        <v>0</v>
      </c>
    </row>
    <row r="935" spans="1:4" x14ac:dyDescent="0.15">
      <c r="A935" s="29"/>
      <c r="B935" s="33"/>
      <c r="C935" s="19" t="s">
        <v>1563</v>
      </c>
      <c r="D935" s="7">
        <v>0</v>
      </c>
    </row>
    <row r="936" spans="1:4" x14ac:dyDescent="0.15">
      <c r="A936" s="29"/>
      <c r="B936" s="33"/>
      <c r="C936" s="19" t="s">
        <v>1564</v>
      </c>
      <c r="D936" s="7">
        <v>0</v>
      </c>
    </row>
    <row r="937" spans="1:4" x14ac:dyDescent="0.15">
      <c r="A937" s="29"/>
      <c r="B937" s="33"/>
      <c r="C937" s="19" t="s">
        <v>1565</v>
      </c>
      <c r="D937" s="7">
        <v>0</v>
      </c>
    </row>
    <row r="938" spans="1:4" x14ac:dyDescent="0.15">
      <c r="A938" s="29"/>
      <c r="B938" s="33"/>
      <c r="C938" s="19" t="s">
        <v>1566</v>
      </c>
      <c r="D938" s="7">
        <v>5</v>
      </c>
    </row>
    <row r="939" spans="1:4" x14ac:dyDescent="0.15">
      <c r="A939" s="29"/>
      <c r="B939" s="33"/>
      <c r="C939" s="19" t="s">
        <v>1567</v>
      </c>
      <c r="D939" s="7">
        <v>0</v>
      </c>
    </row>
    <row r="940" spans="1:4" x14ac:dyDescent="0.15">
      <c r="A940" s="29"/>
      <c r="B940" s="33"/>
      <c r="C940" s="19" t="s">
        <v>1514</v>
      </c>
      <c r="D940" s="7">
        <v>0</v>
      </c>
    </row>
    <row r="941" spans="1:4" x14ac:dyDescent="0.15">
      <c r="A941" s="29"/>
      <c r="B941" s="33"/>
      <c r="C941" s="19" t="s">
        <v>1568</v>
      </c>
      <c r="D941" s="7">
        <v>0</v>
      </c>
    </row>
    <row r="942" spans="1:4" x14ac:dyDescent="0.15">
      <c r="A942" s="29"/>
      <c r="B942" s="33"/>
      <c r="C942" s="19" t="s">
        <v>1569</v>
      </c>
      <c r="D942" s="7">
        <v>0</v>
      </c>
    </row>
    <row r="943" spans="1:4" x14ac:dyDescent="0.15">
      <c r="A943" s="29"/>
      <c r="B943" s="33"/>
      <c r="C943" s="19" t="s">
        <v>1570</v>
      </c>
      <c r="D943" s="7">
        <v>0</v>
      </c>
    </row>
    <row r="944" spans="1:4" x14ac:dyDescent="0.15">
      <c r="A944" s="29"/>
      <c r="B944" s="33"/>
      <c r="C944" s="19" t="s">
        <v>1571</v>
      </c>
      <c r="D944" s="7">
        <v>0</v>
      </c>
    </row>
    <row r="945" spans="1:4" x14ac:dyDescent="0.15">
      <c r="A945" s="29"/>
      <c r="B945" s="33"/>
      <c r="C945" s="19" t="s">
        <v>1572</v>
      </c>
      <c r="D945" s="7">
        <v>0</v>
      </c>
    </row>
    <row r="946" spans="1:4" x14ac:dyDescent="0.15">
      <c r="A946" s="29"/>
      <c r="B946" s="33"/>
      <c r="C946" s="19" t="s">
        <v>1573</v>
      </c>
      <c r="D946" s="7">
        <v>44</v>
      </c>
    </row>
    <row r="947" spans="1:4" x14ac:dyDescent="0.15">
      <c r="A947" s="29"/>
      <c r="B947" s="33"/>
      <c r="C947" s="17" t="s">
        <v>1574</v>
      </c>
      <c r="D947" s="3">
        <f>SUM(D948:D972)</f>
        <v>2164</v>
      </c>
    </row>
    <row r="948" spans="1:4" x14ac:dyDescent="0.15">
      <c r="A948" s="29"/>
      <c r="B948" s="33"/>
      <c r="C948" s="19" t="s">
        <v>843</v>
      </c>
      <c r="D948" s="7">
        <v>448</v>
      </c>
    </row>
    <row r="949" spans="1:4" x14ac:dyDescent="0.15">
      <c r="A949" s="29"/>
      <c r="B949" s="33"/>
      <c r="C949" s="19" t="s">
        <v>844</v>
      </c>
      <c r="D949" s="7">
        <v>30</v>
      </c>
    </row>
    <row r="950" spans="1:4" x14ac:dyDescent="0.15">
      <c r="A950" s="29"/>
      <c r="B950" s="33"/>
      <c r="C950" s="19" t="s">
        <v>845</v>
      </c>
      <c r="D950" s="7">
        <v>0</v>
      </c>
    </row>
    <row r="951" spans="1:4" x14ac:dyDescent="0.15">
      <c r="A951" s="29"/>
      <c r="B951" s="33"/>
      <c r="C951" s="19" t="s">
        <v>1575</v>
      </c>
      <c r="D951" s="7">
        <v>39</v>
      </c>
    </row>
    <row r="952" spans="1:4" x14ac:dyDescent="0.15">
      <c r="A952" s="29"/>
      <c r="B952" s="33"/>
      <c r="C952" s="19" t="s">
        <v>1576</v>
      </c>
      <c r="D952" s="7">
        <v>496</v>
      </c>
    </row>
    <row r="953" spans="1:4" x14ac:dyDescent="0.15">
      <c r="A953" s="29"/>
      <c r="B953" s="33"/>
      <c r="C953" s="19" t="s">
        <v>1577</v>
      </c>
      <c r="D953" s="7">
        <v>410</v>
      </c>
    </row>
    <row r="954" spans="1:4" x14ac:dyDescent="0.15">
      <c r="A954" s="29"/>
      <c r="B954" s="33"/>
      <c r="C954" s="19" t="s">
        <v>1578</v>
      </c>
      <c r="D954" s="7">
        <v>0</v>
      </c>
    </row>
    <row r="955" spans="1:4" x14ac:dyDescent="0.15">
      <c r="A955" s="29"/>
      <c r="B955" s="33"/>
      <c r="C955" s="19" t="s">
        <v>1579</v>
      </c>
      <c r="D955" s="7">
        <v>0</v>
      </c>
    </row>
    <row r="956" spans="1:4" x14ac:dyDescent="0.15">
      <c r="A956" s="29"/>
      <c r="B956" s="33"/>
      <c r="C956" s="19" t="s">
        <v>1580</v>
      </c>
      <c r="D956" s="7">
        <v>17</v>
      </c>
    </row>
    <row r="957" spans="1:4" x14ac:dyDescent="0.15">
      <c r="A957" s="29"/>
      <c r="B957" s="33"/>
      <c r="C957" s="19" t="s">
        <v>1581</v>
      </c>
      <c r="D957" s="7">
        <v>0</v>
      </c>
    </row>
    <row r="958" spans="1:4" x14ac:dyDescent="0.15">
      <c r="A958" s="29"/>
      <c r="B958" s="33"/>
      <c r="C958" s="19" t="s">
        <v>1582</v>
      </c>
      <c r="D958" s="7">
        <v>2</v>
      </c>
    </row>
    <row r="959" spans="1:4" x14ac:dyDescent="0.15">
      <c r="A959" s="29"/>
      <c r="B959" s="33"/>
      <c r="C959" s="19" t="s">
        <v>1583</v>
      </c>
      <c r="D959" s="7">
        <v>0</v>
      </c>
    </row>
    <row r="960" spans="1:4" x14ac:dyDescent="0.15">
      <c r="A960" s="29"/>
      <c r="B960" s="33"/>
      <c r="C960" s="19" t="s">
        <v>1584</v>
      </c>
      <c r="D960" s="7">
        <v>32</v>
      </c>
    </row>
    <row r="961" spans="1:4" x14ac:dyDescent="0.15">
      <c r="A961" s="29"/>
      <c r="B961" s="33"/>
      <c r="C961" s="19" t="s">
        <v>1585</v>
      </c>
      <c r="D961" s="7">
        <v>347</v>
      </c>
    </row>
    <row r="962" spans="1:4" x14ac:dyDescent="0.15">
      <c r="A962" s="29"/>
      <c r="B962" s="33"/>
      <c r="C962" s="19" t="s">
        <v>1586</v>
      </c>
      <c r="D962" s="7">
        <v>0</v>
      </c>
    </row>
    <row r="963" spans="1:4" x14ac:dyDescent="0.15">
      <c r="A963" s="29"/>
      <c r="B963" s="33"/>
      <c r="C963" s="19" t="s">
        <v>1587</v>
      </c>
      <c r="D963" s="7">
        <v>0</v>
      </c>
    </row>
    <row r="964" spans="1:4" x14ac:dyDescent="0.15">
      <c r="A964" s="29"/>
      <c r="B964" s="33"/>
      <c r="C964" s="19" t="s">
        <v>1588</v>
      </c>
      <c r="D964" s="7">
        <v>0</v>
      </c>
    </row>
    <row r="965" spans="1:4" x14ac:dyDescent="0.15">
      <c r="A965" s="29"/>
      <c r="B965" s="33"/>
      <c r="C965" s="19" t="s">
        <v>1589</v>
      </c>
      <c r="D965" s="7">
        <v>0</v>
      </c>
    </row>
    <row r="966" spans="1:4" x14ac:dyDescent="0.15">
      <c r="A966" s="29"/>
      <c r="B966" s="33"/>
      <c r="C966" s="19" t="s">
        <v>1590</v>
      </c>
      <c r="D966" s="7">
        <v>0</v>
      </c>
    </row>
    <row r="967" spans="1:4" x14ac:dyDescent="0.15">
      <c r="A967" s="29"/>
      <c r="B967" s="33"/>
      <c r="C967" s="19" t="s">
        <v>1591</v>
      </c>
      <c r="D967" s="7">
        <v>0</v>
      </c>
    </row>
    <row r="968" spans="1:4" x14ac:dyDescent="0.15">
      <c r="A968" s="29"/>
      <c r="B968" s="33"/>
      <c r="C968" s="19" t="s">
        <v>1592</v>
      </c>
      <c r="D968" s="7">
        <v>259</v>
      </c>
    </row>
    <row r="969" spans="1:4" x14ac:dyDescent="0.15">
      <c r="A969" s="29"/>
      <c r="B969" s="33"/>
      <c r="C969" s="19" t="s">
        <v>1593</v>
      </c>
      <c r="D969" s="7">
        <v>0</v>
      </c>
    </row>
    <row r="970" spans="1:4" x14ac:dyDescent="0.15">
      <c r="A970" s="29"/>
      <c r="B970" s="33"/>
      <c r="C970" s="19" t="s">
        <v>1568</v>
      </c>
      <c r="D970" s="7">
        <v>0</v>
      </c>
    </row>
    <row r="971" spans="1:4" x14ac:dyDescent="0.15">
      <c r="A971" s="29"/>
      <c r="B971" s="33"/>
      <c r="C971" s="19" t="s">
        <v>1594</v>
      </c>
      <c r="D971" s="7">
        <v>0</v>
      </c>
    </row>
    <row r="972" spans="1:4" x14ac:dyDescent="0.15">
      <c r="A972" s="29"/>
      <c r="B972" s="33"/>
      <c r="C972" s="19" t="s">
        <v>1595</v>
      </c>
      <c r="D972" s="7">
        <v>84</v>
      </c>
    </row>
    <row r="973" spans="1:4" x14ac:dyDescent="0.15">
      <c r="A973" s="29"/>
      <c r="B973" s="33"/>
      <c r="C973" s="17" t="s">
        <v>1596</v>
      </c>
      <c r="D973" s="3">
        <f>SUM(D974:D983)</f>
        <v>0</v>
      </c>
    </row>
    <row r="974" spans="1:4" x14ac:dyDescent="0.15">
      <c r="A974" s="29"/>
      <c r="B974" s="33"/>
      <c r="C974" s="19" t="s">
        <v>843</v>
      </c>
      <c r="D974" s="7">
        <v>0</v>
      </c>
    </row>
    <row r="975" spans="1:4" x14ac:dyDescent="0.15">
      <c r="A975" s="29"/>
      <c r="B975" s="33"/>
      <c r="C975" s="19" t="s">
        <v>844</v>
      </c>
      <c r="D975" s="7">
        <v>0</v>
      </c>
    </row>
    <row r="976" spans="1:4" x14ac:dyDescent="0.15">
      <c r="A976" s="29"/>
      <c r="B976" s="33"/>
      <c r="C976" s="19" t="s">
        <v>845</v>
      </c>
      <c r="D976" s="7">
        <v>0</v>
      </c>
    </row>
    <row r="977" spans="1:4" x14ac:dyDescent="0.15">
      <c r="A977" s="29"/>
      <c r="B977" s="33"/>
      <c r="C977" s="19" t="s">
        <v>1597</v>
      </c>
      <c r="D977" s="7">
        <v>0</v>
      </c>
    </row>
    <row r="978" spans="1:4" x14ac:dyDescent="0.15">
      <c r="A978" s="29"/>
      <c r="B978" s="33"/>
      <c r="C978" s="19" t="s">
        <v>1598</v>
      </c>
      <c r="D978" s="7">
        <v>0</v>
      </c>
    </row>
    <row r="979" spans="1:4" x14ac:dyDescent="0.15">
      <c r="A979" s="29"/>
      <c r="B979" s="33"/>
      <c r="C979" s="19" t="s">
        <v>1599</v>
      </c>
      <c r="D979" s="7">
        <v>0</v>
      </c>
    </row>
    <row r="980" spans="1:4" x14ac:dyDescent="0.15">
      <c r="A980" s="29"/>
      <c r="B980" s="33"/>
      <c r="C980" s="19" t="s">
        <v>1600</v>
      </c>
      <c r="D980" s="7">
        <v>0</v>
      </c>
    </row>
    <row r="981" spans="1:4" x14ac:dyDescent="0.15">
      <c r="A981" s="29"/>
      <c r="B981" s="33"/>
      <c r="C981" s="19" t="s">
        <v>1601</v>
      </c>
      <c r="D981" s="7">
        <v>0</v>
      </c>
    </row>
    <row r="982" spans="1:4" x14ac:dyDescent="0.15">
      <c r="A982" s="29"/>
      <c r="B982" s="33"/>
      <c r="C982" s="19" t="s">
        <v>1602</v>
      </c>
      <c r="D982" s="7">
        <v>0</v>
      </c>
    </row>
    <row r="983" spans="1:4" x14ac:dyDescent="0.15">
      <c r="A983" s="29"/>
      <c r="B983" s="33"/>
      <c r="C983" s="19" t="s">
        <v>1603</v>
      </c>
      <c r="D983" s="7">
        <v>0</v>
      </c>
    </row>
    <row r="984" spans="1:4" x14ac:dyDescent="0.15">
      <c r="A984" s="29"/>
      <c r="B984" s="33"/>
      <c r="C984" s="17" t="s">
        <v>1604</v>
      </c>
      <c r="D984" s="3">
        <f>SUM(D985:D994)</f>
        <v>799</v>
      </c>
    </row>
    <row r="985" spans="1:4" x14ac:dyDescent="0.15">
      <c r="A985" s="29"/>
      <c r="B985" s="33"/>
      <c r="C985" s="19" t="s">
        <v>843</v>
      </c>
      <c r="D985" s="7">
        <v>0</v>
      </c>
    </row>
    <row r="986" spans="1:4" x14ac:dyDescent="0.15">
      <c r="A986" s="29"/>
      <c r="B986" s="33"/>
      <c r="C986" s="19" t="s">
        <v>844</v>
      </c>
      <c r="D986" s="7">
        <v>0</v>
      </c>
    </row>
    <row r="987" spans="1:4" x14ac:dyDescent="0.15">
      <c r="A987" s="29"/>
      <c r="B987" s="33"/>
      <c r="C987" s="19" t="s">
        <v>845</v>
      </c>
      <c r="D987" s="7">
        <v>0</v>
      </c>
    </row>
    <row r="988" spans="1:4" x14ac:dyDescent="0.15">
      <c r="A988" s="29"/>
      <c r="B988" s="33"/>
      <c r="C988" s="19" t="s">
        <v>1605</v>
      </c>
      <c r="D988" s="7">
        <v>0</v>
      </c>
    </row>
    <row r="989" spans="1:4" x14ac:dyDescent="0.15">
      <c r="A989" s="29"/>
      <c r="B989" s="33"/>
      <c r="C989" s="19" t="s">
        <v>1606</v>
      </c>
      <c r="D989" s="7">
        <v>0</v>
      </c>
    </row>
    <row r="990" spans="1:4" x14ac:dyDescent="0.15">
      <c r="A990" s="29"/>
      <c r="B990" s="33"/>
      <c r="C990" s="19" t="s">
        <v>1607</v>
      </c>
      <c r="D990" s="7">
        <v>0</v>
      </c>
    </row>
    <row r="991" spans="1:4" x14ac:dyDescent="0.15">
      <c r="A991" s="29"/>
      <c r="B991" s="33"/>
      <c r="C991" s="19" t="s">
        <v>1608</v>
      </c>
      <c r="D991" s="7">
        <v>0</v>
      </c>
    </row>
    <row r="992" spans="1:4" x14ac:dyDescent="0.15">
      <c r="A992" s="29"/>
      <c r="B992" s="33"/>
      <c r="C992" s="19" t="s">
        <v>1609</v>
      </c>
      <c r="D992" s="7">
        <v>0</v>
      </c>
    </row>
    <row r="993" spans="1:4" x14ac:dyDescent="0.15">
      <c r="A993" s="29"/>
      <c r="B993" s="33"/>
      <c r="C993" s="19" t="s">
        <v>1610</v>
      </c>
      <c r="D993" s="7">
        <v>0</v>
      </c>
    </row>
    <row r="994" spans="1:4" x14ac:dyDescent="0.15">
      <c r="A994" s="29"/>
      <c r="B994" s="33"/>
      <c r="C994" s="19" t="s">
        <v>1611</v>
      </c>
      <c r="D994" s="7">
        <v>799</v>
      </c>
    </row>
    <row r="995" spans="1:4" x14ac:dyDescent="0.15">
      <c r="A995" s="29"/>
      <c r="B995" s="33"/>
      <c r="C995" s="17" t="s">
        <v>1612</v>
      </c>
      <c r="D995" s="3">
        <f>SUM(D996:D1001)</f>
        <v>29</v>
      </c>
    </row>
    <row r="996" spans="1:4" x14ac:dyDescent="0.15">
      <c r="A996" s="29"/>
      <c r="B996" s="33"/>
      <c r="C996" s="19" t="s">
        <v>1210</v>
      </c>
      <c r="D996" s="7">
        <v>0</v>
      </c>
    </row>
    <row r="997" spans="1:4" x14ac:dyDescent="0.15">
      <c r="A997" s="29"/>
      <c r="B997" s="33"/>
      <c r="C997" s="19" t="s">
        <v>1613</v>
      </c>
      <c r="D997" s="7">
        <v>0</v>
      </c>
    </row>
    <row r="998" spans="1:4" x14ac:dyDescent="0.15">
      <c r="A998" s="29"/>
      <c r="B998" s="33"/>
      <c r="C998" s="19" t="s">
        <v>1614</v>
      </c>
      <c r="D998" s="7">
        <v>0</v>
      </c>
    </row>
    <row r="999" spans="1:4" x14ac:dyDescent="0.15">
      <c r="A999" s="29"/>
      <c r="B999" s="33"/>
      <c r="C999" s="19" t="s">
        <v>1615</v>
      </c>
      <c r="D999" s="7">
        <v>0</v>
      </c>
    </row>
    <row r="1000" spans="1:4" x14ac:dyDescent="0.15">
      <c r="A1000" s="29"/>
      <c r="B1000" s="33"/>
      <c r="C1000" s="19" t="s">
        <v>1616</v>
      </c>
      <c r="D1000" s="7">
        <v>0</v>
      </c>
    </row>
    <row r="1001" spans="1:4" x14ac:dyDescent="0.15">
      <c r="A1001" s="29"/>
      <c r="B1001" s="33"/>
      <c r="C1001" s="19" t="s">
        <v>1617</v>
      </c>
      <c r="D1001" s="7">
        <v>29</v>
      </c>
    </row>
    <row r="1002" spans="1:4" x14ac:dyDescent="0.15">
      <c r="A1002" s="29"/>
      <c r="B1002" s="33"/>
      <c r="C1002" s="17" t="s">
        <v>1618</v>
      </c>
      <c r="D1002" s="7">
        <v>0</v>
      </c>
    </row>
    <row r="1003" spans="1:4" x14ac:dyDescent="0.15">
      <c r="A1003" s="29"/>
      <c r="B1003" s="33"/>
      <c r="C1003" s="17" t="s">
        <v>1619</v>
      </c>
      <c r="D1003" s="3">
        <f>SUM(D1004,D1035,D1044,D1055)</f>
        <v>65846</v>
      </c>
    </row>
    <row r="1004" spans="1:4" x14ac:dyDescent="0.15">
      <c r="A1004" s="29"/>
      <c r="B1004" s="33"/>
      <c r="C1004" s="17" t="s">
        <v>1620</v>
      </c>
      <c r="D1004" s="3">
        <f>SUM(D1005:D1034)</f>
        <v>1811</v>
      </c>
    </row>
    <row r="1005" spans="1:4" x14ac:dyDescent="0.15">
      <c r="A1005" s="29"/>
      <c r="B1005" s="33"/>
      <c r="C1005" s="19" t="s">
        <v>843</v>
      </c>
      <c r="D1005" s="7">
        <v>908</v>
      </c>
    </row>
    <row r="1006" spans="1:4" x14ac:dyDescent="0.15">
      <c r="A1006" s="29"/>
      <c r="B1006" s="33"/>
      <c r="C1006" s="19" t="s">
        <v>844</v>
      </c>
      <c r="D1006" s="7">
        <v>683</v>
      </c>
    </row>
    <row r="1007" spans="1:4" x14ac:dyDescent="0.15">
      <c r="A1007" s="29"/>
      <c r="B1007" s="33"/>
      <c r="C1007" s="19" t="s">
        <v>845</v>
      </c>
      <c r="D1007" s="7">
        <v>0</v>
      </c>
    </row>
    <row r="1008" spans="1:4" x14ac:dyDescent="0.15">
      <c r="A1008" s="29"/>
      <c r="B1008" s="33"/>
      <c r="C1008" s="19" t="s">
        <v>1621</v>
      </c>
      <c r="D1008" s="7">
        <v>0</v>
      </c>
    </row>
    <row r="1009" spans="1:4" x14ac:dyDescent="0.15">
      <c r="A1009" s="29"/>
      <c r="B1009" s="33"/>
      <c r="C1009" s="19" t="s">
        <v>1622</v>
      </c>
      <c r="D1009" s="7">
        <v>54</v>
      </c>
    </row>
    <row r="1010" spans="1:4" x14ac:dyDescent="0.15">
      <c r="A1010" s="29"/>
      <c r="B1010" s="33"/>
      <c r="C1010" s="19" t="s">
        <v>1623</v>
      </c>
      <c r="D1010" s="7">
        <v>0</v>
      </c>
    </row>
    <row r="1011" spans="1:4" x14ac:dyDescent="0.15">
      <c r="A1011" s="29"/>
      <c r="B1011" s="33"/>
      <c r="C1011" s="19" t="s">
        <v>1624</v>
      </c>
      <c r="D1011" s="7">
        <v>0</v>
      </c>
    </row>
    <row r="1012" spans="1:4" x14ac:dyDescent="0.15">
      <c r="A1012" s="29"/>
      <c r="B1012" s="33"/>
      <c r="C1012" s="19" t="s">
        <v>1625</v>
      </c>
      <c r="D1012" s="7">
        <v>0</v>
      </c>
    </row>
    <row r="1013" spans="1:4" x14ac:dyDescent="0.15">
      <c r="A1013" s="29"/>
      <c r="B1013" s="33"/>
      <c r="C1013" s="19" t="s">
        <v>1626</v>
      </c>
      <c r="D1013" s="7">
        <v>0</v>
      </c>
    </row>
    <row r="1014" spans="1:4" x14ac:dyDescent="0.15">
      <c r="A1014" s="29"/>
      <c r="B1014" s="33"/>
      <c r="C1014" s="19" t="s">
        <v>1627</v>
      </c>
      <c r="D1014" s="7">
        <v>0</v>
      </c>
    </row>
    <row r="1015" spans="1:4" x14ac:dyDescent="0.15">
      <c r="A1015" s="29"/>
      <c r="B1015" s="33"/>
      <c r="C1015" s="19" t="s">
        <v>1628</v>
      </c>
      <c r="D1015" s="7">
        <v>0</v>
      </c>
    </row>
    <row r="1016" spans="1:4" x14ac:dyDescent="0.15">
      <c r="A1016" s="29"/>
      <c r="B1016" s="33"/>
      <c r="C1016" s="19" t="s">
        <v>1629</v>
      </c>
      <c r="D1016" s="7">
        <v>100</v>
      </c>
    </row>
    <row r="1017" spans="1:4" x14ac:dyDescent="0.15">
      <c r="A1017" s="29"/>
      <c r="B1017" s="33"/>
      <c r="C1017" s="19" t="s">
        <v>1630</v>
      </c>
      <c r="D1017" s="7">
        <v>0</v>
      </c>
    </row>
    <row r="1018" spans="1:4" x14ac:dyDescent="0.15">
      <c r="A1018" s="29"/>
      <c r="B1018" s="33"/>
      <c r="C1018" s="19" t="s">
        <v>1631</v>
      </c>
      <c r="D1018" s="7">
        <v>0</v>
      </c>
    </row>
    <row r="1019" spans="1:4" x14ac:dyDescent="0.15">
      <c r="A1019" s="29"/>
      <c r="B1019" s="33"/>
      <c r="C1019" s="19" t="s">
        <v>1632</v>
      </c>
      <c r="D1019" s="7">
        <v>0</v>
      </c>
    </row>
    <row r="1020" spans="1:4" x14ac:dyDescent="0.15">
      <c r="A1020" s="29"/>
      <c r="B1020" s="33"/>
      <c r="C1020" s="19" t="s">
        <v>1633</v>
      </c>
      <c r="D1020" s="7">
        <v>66</v>
      </c>
    </row>
    <row r="1021" spans="1:4" x14ac:dyDescent="0.15">
      <c r="A1021" s="29"/>
      <c r="B1021" s="33"/>
      <c r="C1021" s="19" t="s">
        <v>1634</v>
      </c>
      <c r="D1021" s="7">
        <v>0</v>
      </c>
    </row>
    <row r="1022" spans="1:4" x14ac:dyDescent="0.15">
      <c r="A1022" s="29"/>
      <c r="B1022" s="33"/>
      <c r="C1022" s="19" t="s">
        <v>1635</v>
      </c>
      <c r="D1022" s="7">
        <v>0</v>
      </c>
    </row>
    <row r="1023" spans="1:4" x14ac:dyDescent="0.15">
      <c r="A1023" s="29"/>
      <c r="B1023" s="33"/>
      <c r="C1023" s="19" t="s">
        <v>1636</v>
      </c>
      <c r="D1023" s="7">
        <v>0</v>
      </c>
    </row>
    <row r="1024" spans="1:4" x14ac:dyDescent="0.15">
      <c r="A1024" s="29"/>
      <c r="B1024" s="33"/>
      <c r="C1024" s="19" t="s">
        <v>1637</v>
      </c>
      <c r="D1024" s="7">
        <v>0</v>
      </c>
    </row>
    <row r="1025" spans="1:4" x14ac:dyDescent="0.15">
      <c r="A1025" s="29"/>
      <c r="B1025" s="33"/>
      <c r="C1025" s="19" t="s">
        <v>1638</v>
      </c>
      <c r="D1025" s="7">
        <v>0</v>
      </c>
    </row>
    <row r="1026" spans="1:4" x14ac:dyDescent="0.15">
      <c r="A1026" s="29"/>
      <c r="B1026" s="33"/>
      <c r="C1026" s="19" t="s">
        <v>1639</v>
      </c>
      <c r="D1026" s="7">
        <v>0</v>
      </c>
    </row>
    <row r="1027" spans="1:4" x14ac:dyDescent="0.15">
      <c r="A1027" s="29"/>
      <c r="B1027" s="33"/>
      <c r="C1027" s="19" t="s">
        <v>1640</v>
      </c>
      <c r="D1027" s="7">
        <v>0</v>
      </c>
    </row>
    <row r="1028" spans="1:4" x14ac:dyDescent="0.15">
      <c r="A1028" s="29"/>
      <c r="B1028" s="33"/>
      <c r="C1028" s="19" t="s">
        <v>1641</v>
      </c>
      <c r="D1028" s="7">
        <v>0</v>
      </c>
    </row>
    <row r="1029" spans="1:4" x14ac:dyDescent="0.15">
      <c r="A1029" s="29"/>
      <c r="B1029" s="33"/>
      <c r="C1029" s="19" t="s">
        <v>1642</v>
      </c>
      <c r="D1029" s="7">
        <v>0</v>
      </c>
    </row>
    <row r="1030" spans="1:4" x14ac:dyDescent="0.15">
      <c r="A1030" s="29"/>
      <c r="B1030" s="33"/>
      <c r="C1030" s="19" t="s">
        <v>1643</v>
      </c>
      <c r="D1030" s="7">
        <v>0</v>
      </c>
    </row>
    <row r="1031" spans="1:4" x14ac:dyDescent="0.15">
      <c r="A1031" s="29"/>
      <c r="B1031" s="33"/>
      <c r="C1031" s="19" t="s">
        <v>1644</v>
      </c>
      <c r="D1031" s="7">
        <v>0</v>
      </c>
    </row>
    <row r="1032" spans="1:4" x14ac:dyDescent="0.15">
      <c r="A1032" s="29"/>
      <c r="B1032" s="33"/>
      <c r="C1032" s="19" t="s">
        <v>1645</v>
      </c>
      <c r="D1032" s="7">
        <v>0</v>
      </c>
    </row>
    <row r="1033" spans="1:4" x14ac:dyDescent="0.15">
      <c r="A1033" s="29"/>
      <c r="B1033" s="33"/>
      <c r="C1033" s="19" t="s">
        <v>1646</v>
      </c>
      <c r="D1033" s="7">
        <v>0</v>
      </c>
    </row>
    <row r="1034" spans="1:4" x14ac:dyDescent="0.15">
      <c r="A1034" s="29"/>
      <c r="B1034" s="33"/>
      <c r="C1034" s="19" t="s">
        <v>1647</v>
      </c>
      <c r="D1034" s="7">
        <v>0</v>
      </c>
    </row>
    <row r="1035" spans="1:4" x14ac:dyDescent="0.15">
      <c r="A1035" s="29"/>
      <c r="B1035" s="33"/>
      <c r="C1035" s="17" t="s">
        <v>1648</v>
      </c>
      <c r="D1035" s="3">
        <f>SUM(D1036:D1043)</f>
        <v>64035</v>
      </c>
    </row>
    <row r="1036" spans="1:4" x14ac:dyDescent="0.15">
      <c r="A1036" s="29"/>
      <c r="B1036" s="33"/>
      <c r="C1036" s="19" t="s">
        <v>843</v>
      </c>
      <c r="D1036" s="7">
        <v>0</v>
      </c>
    </row>
    <row r="1037" spans="1:4" x14ac:dyDescent="0.15">
      <c r="A1037" s="29"/>
      <c r="B1037" s="33"/>
      <c r="C1037" s="19" t="s">
        <v>844</v>
      </c>
      <c r="D1037" s="7">
        <v>5</v>
      </c>
    </row>
    <row r="1038" spans="1:4" x14ac:dyDescent="0.15">
      <c r="A1038" s="29"/>
      <c r="B1038" s="33"/>
      <c r="C1038" s="19" t="s">
        <v>845</v>
      </c>
      <c r="D1038" s="7">
        <v>0</v>
      </c>
    </row>
    <row r="1039" spans="1:4" x14ac:dyDescent="0.15">
      <c r="A1039" s="29"/>
      <c r="B1039" s="33"/>
      <c r="C1039" s="19" t="s">
        <v>1649</v>
      </c>
      <c r="D1039" s="7">
        <v>64030</v>
      </c>
    </row>
    <row r="1040" spans="1:4" x14ac:dyDescent="0.15">
      <c r="A1040" s="29"/>
      <c r="B1040" s="33"/>
      <c r="C1040" s="19" t="s">
        <v>1650</v>
      </c>
      <c r="D1040" s="7">
        <v>0</v>
      </c>
    </row>
    <row r="1041" spans="1:4" x14ac:dyDescent="0.15">
      <c r="A1041" s="29"/>
      <c r="B1041" s="33"/>
      <c r="C1041" s="19" t="s">
        <v>1651</v>
      </c>
      <c r="D1041" s="7">
        <v>0</v>
      </c>
    </row>
    <row r="1042" spans="1:4" x14ac:dyDescent="0.15">
      <c r="A1042" s="29"/>
      <c r="B1042" s="33"/>
      <c r="C1042" s="19" t="s">
        <v>1652</v>
      </c>
      <c r="D1042" s="7">
        <v>0</v>
      </c>
    </row>
    <row r="1043" spans="1:4" x14ac:dyDescent="0.15">
      <c r="A1043" s="29"/>
      <c r="B1043" s="33"/>
      <c r="C1043" s="19" t="s">
        <v>1653</v>
      </c>
      <c r="D1043" s="7">
        <v>0</v>
      </c>
    </row>
    <row r="1044" spans="1:4" x14ac:dyDescent="0.15">
      <c r="A1044" s="29"/>
      <c r="B1044" s="33"/>
      <c r="C1044" s="17" t="s">
        <v>1654</v>
      </c>
      <c r="D1044" s="3">
        <f>SUM(D1045:D1054)</f>
        <v>0</v>
      </c>
    </row>
    <row r="1045" spans="1:4" x14ac:dyDescent="0.15">
      <c r="A1045" s="29"/>
      <c r="B1045" s="33"/>
      <c r="C1045" s="19" t="s">
        <v>843</v>
      </c>
      <c r="D1045" s="7">
        <v>0</v>
      </c>
    </row>
    <row r="1046" spans="1:4" x14ac:dyDescent="0.15">
      <c r="A1046" s="29"/>
      <c r="B1046" s="33"/>
      <c r="C1046" s="19" t="s">
        <v>844</v>
      </c>
      <c r="D1046" s="7">
        <v>0</v>
      </c>
    </row>
    <row r="1047" spans="1:4" x14ac:dyDescent="0.15">
      <c r="A1047" s="29"/>
      <c r="B1047" s="33"/>
      <c r="C1047" s="19" t="s">
        <v>845</v>
      </c>
      <c r="D1047" s="7">
        <v>0</v>
      </c>
    </row>
    <row r="1048" spans="1:4" x14ac:dyDescent="0.15">
      <c r="A1048" s="29"/>
      <c r="B1048" s="33"/>
      <c r="C1048" s="19" t="s">
        <v>1655</v>
      </c>
      <c r="D1048" s="7">
        <v>0</v>
      </c>
    </row>
    <row r="1049" spans="1:4" x14ac:dyDescent="0.15">
      <c r="A1049" s="29"/>
      <c r="B1049" s="33"/>
      <c r="C1049" s="19" t="s">
        <v>1656</v>
      </c>
      <c r="D1049" s="7">
        <v>0</v>
      </c>
    </row>
    <row r="1050" spans="1:4" x14ac:dyDescent="0.15">
      <c r="A1050" s="29"/>
      <c r="B1050" s="33"/>
      <c r="C1050" s="19" t="s">
        <v>1657</v>
      </c>
      <c r="D1050" s="7">
        <v>0</v>
      </c>
    </row>
    <row r="1051" spans="1:4" x14ac:dyDescent="0.15">
      <c r="A1051" s="29"/>
      <c r="B1051" s="33"/>
      <c r="C1051" s="19" t="s">
        <v>1658</v>
      </c>
      <c r="D1051" s="7">
        <v>0</v>
      </c>
    </row>
    <row r="1052" spans="1:4" x14ac:dyDescent="0.15">
      <c r="A1052" s="29"/>
      <c r="B1052" s="33"/>
      <c r="C1052" s="19" t="s">
        <v>1659</v>
      </c>
      <c r="D1052" s="7">
        <v>0</v>
      </c>
    </row>
    <row r="1053" spans="1:4" x14ac:dyDescent="0.15">
      <c r="A1053" s="29"/>
      <c r="B1053" s="33"/>
      <c r="C1053" s="19" t="s">
        <v>1660</v>
      </c>
      <c r="D1053" s="7">
        <v>0</v>
      </c>
    </row>
    <row r="1054" spans="1:4" x14ac:dyDescent="0.15">
      <c r="A1054" s="29"/>
      <c r="B1054" s="33"/>
      <c r="C1054" s="19" t="s">
        <v>1661</v>
      </c>
      <c r="D1054" s="7">
        <v>0</v>
      </c>
    </row>
    <row r="1055" spans="1:4" x14ac:dyDescent="0.15">
      <c r="A1055" s="29"/>
      <c r="B1055" s="33"/>
      <c r="C1055" s="17" t="s">
        <v>1662</v>
      </c>
      <c r="D1055" s="3">
        <f>SUM(D1056:D1057)</f>
        <v>0</v>
      </c>
    </row>
    <row r="1056" spans="1:4" x14ac:dyDescent="0.15">
      <c r="A1056" s="29"/>
      <c r="B1056" s="33"/>
      <c r="C1056" s="19" t="s">
        <v>1663</v>
      </c>
      <c r="D1056" s="7">
        <v>0</v>
      </c>
    </row>
    <row r="1057" spans="1:4" x14ac:dyDescent="0.15">
      <c r="A1057" s="29"/>
      <c r="B1057" s="33"/>
      <c r="C1057" s="19" t="s">
        <v>1664</v>
      </c>
      <c r="D1057" s="7">
        <v>0</v>
      </c>
    </row>
    <row r="1058" spans="1:4" x14ac:dyDescent="0.15">
      <c r="A1058" s="29"/>
      <c r="B1058" s="33"/>
      <c r="C1058" s="17" t="s">
        <v>1665</v>
      </c>
      <c r="D1058" s="3">
        <f>SUM(D1059,D1069,D1085,D1090,D1105,D1121,D1128,D1135,D1155,D1179,D1194,D1213,D1221,D1230,D1237,D1244,D1245,D1246,D1252)</f>
        <v>12823</v>
      </c>
    </row>
    <row r="1059" spans="1:4" x14ac:dyDescent="0.15">
      <c r="A1059" s="29"/>
      <c r="B1059" s="33"/>
      <c r="C1059" s="17" t="s">
        <v>1666</v>
      </c>
      <c r="D1059" s="3">
        <f>SUM(D1060:D1068)</f>
        <v>0</v>
      </c>
    </row>
    <row r="1060" spans="1:4" x14ac:dyDescent="0.15">
      <c r="A1060" s="29"/>
      <c r="B1060" s="33"/>
      <c r="C1060" s="19" t="s">
        <v>843</v>
      </c>
      <c r="D1060" s="7">
        <v>0</v>
      </c>
    </row>
    <row r="1061" spans="1:4" x14ac:dyDescent="0.15">
      <c r="A1061" s="29"/>
      <c r="B1061" s="33"/>
      <c r="C1061" s="19" t="s">
        <v>844</v>
      </c>
      <c r="D1061" s="7">
        <v>0</v>
      </c>
    </row>
    <row r="1062" spans="1:4" x14ac:dyDescent="0.15">
      <c r="A1062" s="29"/>
      <c r="B1062" s="33"/>
      <c r="C1062" s="19" t="s">
        <v>845</v>
      </c>
      <c r="D1062" s="7">
        <v>0</v>
      </c>
    </row>
    <row r="1063" spans="1:4" x14ac:dyDescent="0.15">
      <c r="A1063" s="29"/>
      <c r="B1063" s="33"/>
      <c r="C1063" s="19" t="s">
        <v>1667</v>
      </c>
      <c r="D1063" s="7">
        <v>0</v>
      </c>
    </row>
    <row r="1064" spans="1:4" x14ac:dyDescent="0.15">
      <c r="A1064" s="29"/>
      <c r="B1064" s="33"/>
      <c r="C1064" s="19" t="s">
        <v>1668</v>
      </c>
      <c r="D1064" s="7">
        <v>0</v>
      </c>
    </row>
    <row r="1065" spans="1:4" x14ac:dyDescent="0.15">
      <c r="A1065" s="29"/>
      <c r="B1065" s="33"/>
      <c r="C1065" s="19" t="s">
        <v>1669</v>
      </c>
      <c r="D1065" s="7">
        <v>0</v>
      </c>
    </row>
    <row r="1066" spans="1:4" x14ac:dyDescent="0.15">
      <c r="A1066" s="29"/>
      <c r="B1066" s="33"/>
      <c r="C1066" s="19" t="s">
        <v>1670</v>
      </c>
      <c r="D1066" s="7">
        <v>0</v>
      </c>
    </row>
    <row r="1067" spans="1:4" x14ac:dyDescent="0.15">
      <c r="A1067" s="29"/>
      <c r="B1067" s="33"/>
      <c r="C1067" s="19" t="s">
        <v>1671</v>
      </c>
      <c r="D1067" s="7">
        <v>0</v>
      </c>
    </row>
    <row r="1068" spans="1:4" x14ac:dyDescent="0.15">
      <c r="A1068" s="29"/>
      <c r="B1068" s="33"/>
      <c r="C1068" s="19" t="s">
        <v>1672</v>
      </c>
      <c r="D1068" s="7">
        <v>0</v>
      </c>
    </row>
    <row r="1069" spans="1:4" x14ac:dyDescent="0.15">
      <c r="A1069" s="29"/>
      <c r="B1069" s="33"/>
      <c r="C1069" s="17" t="s">
        <v>1673</v>
      </c>
      <c r="D1069" s="3">
        <f>SUM(D1070:D1084)</f>
        <v>90</v>
      </c>
    </row>
    <row r="1070" spans="1:4" x14ac:dyDescent="0.15">
      <c r="A1070" s="29"/>
      <c r="B1070" s="33"/>
      <c r="C1070" s="19" t="s">
        <v>843</v>
      </c>
      <c r="D1070" s="7">
        <v>0</v>
      </c>
    </row>
    <row r="1071" spans="1:4" x14ac:dyDescent="0.15">
      <c r="A1071" s="29"/>
      <c r="B1071" s="33"/>
      <c r="C1071" s="19" t="s">
        <v>844</v>
      </c>
      <c r="D1071" s="7">
        <v>0</v>
      </c>
    </row>
    <row r="1072" spans="1:4" x14ac:dyDescent="0.15">
      <c r="A1072" s="29"/>
      <c r="B1072" s="33"/>
      <c r="C1072" s="19" t="s">
        <v>845</v>
      </c>
      <c r="D1072" s="7">
        <v>0</v>
      </c>
    </row>
    <row r="1073" spans="1:4" x14ac:dyDescent="0.15">
      <c r="A1073" s="29"/>
      <c r="B1073" s="33"/>
      <c r="C1073" s="19" t="s">
        <v>1674</v>
      </c>
      <c r="D1073" s="7">
        <v>0</v>
      </c>
    </row>
    <row r="1074" spans="1:4" x14ac:dyDescent="0.15">
      <c r="A1074" s="29"/>
      <c r="B1074" s="33"/>
      <c r="C1074" s="19" t="s">
        <v>1675</v>
      </c>
      <c r="D1074" s="7">
        <v>0</v>
      </c>
    </row>
    <row r="1075" spans="1:4" x14ac:dyDescent="0.15">
      <c r="A1075" s="29"/>
      <c r="B1075" s="33"/>
      <c r="C1075" s="19" t="s">
        <v>1676</v>
      </c>
      <c r="D1075" s="7">
        <v>0</v>
      </c>
    </row>
    <row r="1076" spans="1:4" x14ac:dyDescent="0.15">
      <c r="A1076" s="29"/>
      <c r="B1076" s="33"/>
      <c r="C1076" s="19" t="s">
        <v>1677</v>
      </c>
      <c r="D1076" s="7">
        <v>0</v>
      </c>
    </row>
    <row r="1077" spans="1:4" x14ac:dyDescent="0.15">
      <c r="A1077" s="29"/>
      <c r="B1077" s="33"/>
      <c r="C1077" s="19" t="s">
        <v>1678</v>
      </c>
      <c r="D1077" s="7">
        <v>0</v>
      </c>
    </row>
    <row r="1078" spans="1:4" x14ac:dyDescent="0.15">
      <c r="A1078" s="29"/>
      <c r="B1078" s="33"/>
      <c r="C1078" s="19" t="s">
        <v>1679</v>
      </c>
      <c r="D1078" s="7">
        <v>0</v>
      </c>
    </row>
    <row r="1079" spans="1:4" x14ac:dyDescent="0.15">
      <c r="A1079" s="29"/>
      <c r="B1079" s="33"/>
      <c r="C1079" s="19" t="s">
        <v>1680</v>
      </c>
      <c r="D1079" s="7">
        <v>30</v>
      </c>
    </row>
    <row r="1080" spans="1:4" x14ac:dyDescent="0.15">
      <c r="A1080" s="29"/>
      <c r="B1080" s="33"/>
      <c r="C1080" s="19" t="s">
        <v>1681</v>
      </c>
      <c r="D1080" s="7">
        <v>0</v>
      </c>
    </row>
    <row r="1081" spans="1:4" x14ac:dyDescent="0.15">
      <c r="A1081" s="29"/>
      <c r="B1081" s="33"/>
      <c r="C1081" s="19" t="s">
        <v>1682</v>
      </c>
      <c r="D1081" s="7">
        <v>0</v>
      </c>
    </row>
    <row r="1082" spans="1:4" x14ac:dyDescent="0.15">
      <c r="A1082" s="29"/>
      <c r="B1082" s="33"/>
      <c r="C1082" s="19" t="s">
        <v>1683</v>
      </c>
      <c r="D1082" s="7">
        <v>0</v>
      </c>
    </row>
    <row r="1083" spans="1:4" x14ac:dyDescent="0.15">
      <c r="A1083" s="29"/>
      <c r="B1083" s="33"/>
      <c r="C1083" s="19" t="s">
        <v>1684</v>
      </c>
      <c r="D1083" s="7">
        <v>0</v>
      </c>
    </row>
    <row r="1084" spans="1:4" x14ac:dyDescent="0.15">
      <c r="A1084" s="29"/>
      <c r="B1084" s="33"/>
      <c r="C1084" s="19" t="s">
        <v>1685</v>
      </c>
      <c r="D1084" s="7">
        <v>60</v>
      </c>
    </row>
    <row r="1085" spans="1:4" x14ac:dyDescent="0.15">
      <c r="A1085" s="29"/>
      <c r="B1085" s="33"/>
      <c r="C1085" s="17" t="s">
        <v>1686</v>
      </c>
      <c r="D1085" s="3">
        <f>SUM(D1086:D1089)</f>
        <v>0</v>
      </c>
    </row>
    <row r="1086" spans="1:4" x14ac:dyDescent="0.15">
      <c r="A1086" s="29"/>
      <c r="B1086" s="33"/>
      <c r="C1086" s="19" t="s">
        <v>843</v>
      </c>
      <c r="D1086" s="7">
        <v>0</v>
      </c>
    </row>
    <row r="1087" spans="1:4" x14ac:dyDescent="0.15">
      <c r="A1087" s="29"/>
      <c r="B1087" s="33"/>
      <c r="C1087" s="19" t="s">
        <v>844</v>
      </c>
      <c r="D1087" s="7">
        <v>0</v>
      </c>
    </row>
    <row r="1088" spans="1:4" x14ac:dyDescent="0.15">
      <c r="A1088" s="29"/>
      <c r="B1088" s="33"/>
      <c r="C1088" s="19" t="s">
        <v>845</v>
      </c>
      <c r="D1088" s="7">
        <v>0</v>
      </c>
    </row>
    <row r="1089" spans="1:4" x14ac:dyDescent="0.15">
      <c r="A1089" s="29"/>
      <c r="B1089" s="33"/>
      <c r="C1089" s="19" t="s">
        <v>1687</v>
      </c>
      <c r="D1089" s="7">
        <v>0</v>
      </c>
    </row>
    <row r="1090" spans="1:4" x14ac:dyDescent="0.15">
      <c r="A1090" s="29"/>
      <c r="B1090" s="33"/>
      <c r="C1090" s="17" t="s">
        <v>1688</v>
      </c>
      <c r="D1090" s="3">
        <f>SUM(D1091:D1104)</f>
        <v>2971</v>
      </c>
    </row>
    <row r="1091" spans="1:4" x14ac:dyDescent="0.15">
      <c r="A1091" s="29"/>
      <c r="B1091" s="33"/>
      <c r="C1091" s="19" t="s">
        <v>843</v>
      </c>
      <c r="D1091" s="7">
        <v>0</v>
      </c>
    </row>
    <row r="1092" spans="1:4" x14ac:dyDescent="0.15">
      <c r="A1092" s="29"/>
      <c r="B1092" s="33"/>
      <c r="C1092" s="19" t="s">
        <v>844</v>
      </c>
      <c r="D1092" s="7">
        <v>0</v>
      </c>
    </row>
    <row r="1093" spans="1:4" x14ac:dyDescent="0.15">
      <c r="A1093" s="29"/>
      <c r="B1093" s="33"/>
      <c r="C1093" s="19" t="s">
        <v>845</v>
      </c>
      <c r="D1093" s="7">
        <v>0</v>
      </c>
    </row>
    <row r="1094" spans="1:4" x14ac:dyDescent="0.15">
      <c r="A1094" s="29"/>
      <c r="B1094" s="33"/>
      <c r="C1094" s="19" t="s">
        <v>1689</v>
      </c>
      <c r="D1094" s="7">
        <v>0</v>
      </c>
    </row>
    <row r="1095" spans="1:4" x14ac:dyDescent="0.15">
      <c r="A1095" s="29"/>
      <c r="B1095" s="33"/>
      <c r="C1095" s="19" t="s">
        <v>1690</v>
      </c>
      <c r="D1095" s="7">
        <v>0</v>
      </c>
    </row>
    <row r="1096" spans="1:4" x14ac:dyDescent="0.15">
      <c r="A1096" s="29"/>
      <c r="B1096" s="33"/>
      <c r="C1096" s="19" t="s">
        <v>1691</v>
      </c>
      <c r="D1096" s="7">
        <v>0</v>
      </c>
    </row>
    <row r="1097" spans="1:4" x14ac:dyDescent="0.15">
      <c r="A1097" s="29"/>
      <c r="B1097" s="33"/>
      <c r="C1097" s="19" t="s">
        <v>1692</v>
      </c>
      <c r="D1097" s="7">
        <v>0</v>
      </c>
    </row>
    <row r="1098" spans="1:4" x14ac:dyDescent="0.15">
      <c r="A1098" s="29"/>
      <c r="B1098" s="33"/>
      <c r="C1098" s="19" t="s">
        <v>1693</v>
      </c>
      <c r="D1098" s="7">
        <v>0</v>
      </c>
    </row>
    <row r="1099" spans="1:4" x14ac:dyDescent="0.15">
      <c r="A1099" s="29"/>
      <c r="B1099" s="33"/>
      <c r="C1099" s="19" t="s">
        <v>1694</v>
      </c>
      <c r="D1099" s="7">
        <v>0</v>
      </c>
    </row>
    <row r="1100" spans="1:4" x14ac:dyDescent="0.15">
      <c r="A1100" s="29"/>
      <c r="B1100" s="33"/>
      <c r="C1100" s="19" t="s">
        <v>1695</v>
      </c>
      <c r="D1100" s="7">
        <v>0</v>
      </c>
    </row>
    <row r="1101" spans="1:4" x14ac:dyDescent="0.15">
      <c r="A1101" s="29"/>
      <c r="B1101" s="33"/>
      <c r="C1101" s="19" t="s">
        <v>1696</v>
      </c>
      <c r="D1101" s="7">
        <v>0</v>
      </c>
    </row>
    <row r="1102" spans="1:4" x14ac:dyDescent="0.15">
      <c r="A1102" s="29"/>
      <c r="B1102" s="33"/>
      <c r="C1102" s="19" t="s">
        <v>1697</v>
      </c>
      <c r="D1102" s="7">
        <v>0</v>
      </c>
    </row>
    <row r="1103" spans="1:4" x14ac:dyDescent="0.15">
      <c r="A1103" s="29"/>
      <c r="B1103" s="33"/>
      <c r="C1103" s="19" t="s">
        <v>852</v>
      </c>
      <c r="D1103" s="7">
        <v>0</v>
      </c>
    </row>
    <row r="1104" spans="1:4" x14ac:dyDescent="0.15">
      <c r="A1104" s="29"/>
      <c r="B1104" s="33"/>
      <c r="C1104" s="19" t="s">
        <v>1698</v>
      </c>
      <c r="D1104" s="7">
        <v>2971</v>
      </c>
    </row>
    <row r="1105" spans="1:4" x14ac:dyDescent="0.15">
      <c r="A1105" s="29"/>
      <c r="B1105" s="33"/>
      <c r="C1105" s="17" t="s">
        <v>1699</v>
      </c>
      <c r="D1105" s="3">
        <f>SUM(D1106:D1120)</f>
        <v>604</v>
      </c>
    </row>
    <row r="1106" spans="1:4" x14ac:dyDescent="0.15">
      <c r="A1106" s="29"/>
      <c r="B1106" s="33"/>
      <c r="C1106" s="19" t="s">
        <v>843</v>
      </c>
      <c r="D1106" s="7">
        <v>0</v>
      </c>
    </row>
    <row r="1107" spans="1:4" x14ac:dyDescent="0.15">
      <c r="A1107" s="29"/>
      <c r="B1107" s="33"/>
      <c r="C1107" s="19" t="s">
        <v>844</v>
      </c>
      <c r="D1107" s="7">
        <v>564</v>
      </c>
    </row>
    <row r="1108" spans="1:4" x14ac:dyDescent="0.15">
      <c r="A1108" s="29"/>
      <c r="B1108" s="33"/>
      <c r="C1108" s="19" t="s">
        <v>845</v>
      </c>
      <c r="D1108" s="7">
        <v>0</v>
      </c>
    </row>
    <row r="1109" spans="1:4" x14ac:dyDescent="0.15">
      <c r="A1109" s="29"/>
      <c r="B1109" s="33"/>
      <c r="C1109" s="19" t="s">
        <v>1700</v>
      </c>
      <c r="D1109" s="7">
        <v>0</v>
      </c>
    </row>
    <row r="1110" spans="1:4" x14ac:dyDescent="0.15">
      <c r="A1110" s="29"/>
      <c r="B1110" s="33"/>
      <c r="C1110" s="19" t="s">
        <v>1701</v>
      </c>
      <c r="D1110" s="7">
        <v>0</v>
      </c>
    </row>
    <row r="1111" spans="1:4" x14ac:dyDescent="0.15">
      <c r="A1111" s="29"/>
      <c r="B1111" s="33"/>
      <c r="C1111" s="19" t="s">
        <v>1702</v>
      </c>
      <c r="D1111" s="7">
        <v>0</v>
      </c>
    </row>
    <row r="1112" spans="1:4" x14ac:dyDescent="0.15">
      <c r="A1112" s="29"/>
      <c r="B1112" s="33"/>
      <c r="C1112" s="19" t="s">
        <v>1703</v>
      </c>
      <c r="D1112" s="7">
        <v>0</v>
      </c>
    </row>
    <row r="1113" spans="1:4" x14ac:dyDescent="0.15">
      <c r="A1113" s="29"/>
      <c r="B1113" s="33"/>
      <c r="C1113" s="19" t="s">
        <v>1704</v>
      </c>
      <c r="D1113" s="7">
        <v>40</v>
      </c>
    </row>
    <row r="1114" spans="1:4" x14ac:dyDescent="0.15">
      <c r="A1114" s="29"/>
      <c r="B1114" s="33"/>
      <c r="C1114" s="19" t="s">
        <v>1705</v>
      </c>
      <c r="D1114" s="7">
        <v>0</v>
      </c>
    </row>
    <row r="1115" spans="1:4" x14ac:dyDescent="0.15">
      <c r="A1115" s="29"/>
      <c r="B1115" s="33"/>
      <c r="C1115" s="19" t="s">
        <v>1706</v>
      </c>
      <c r="D1115" s="7">
        <v>0</v>
      </c>
    </row>
    <row r="1116" spans="1:4" x14ac:dyDescent="0.15">
      <c r="A1116" s="29"/>
      <c r="B1116" s="33"/>
      <c r="C1116" s="19" t="s">
        <v>1707</v>
      </c>
      <c r="D1116" s="7">
        <v>0</v>
      </c>
    </row>
    <row r="1117" spans="1:4" x14ac:dyDescent="0.15">
      <c r="A1117" s="29"/>
      <c r="B1117" s="33"/>
      <c r="C1117" s="19" t="s">
        <v>1708</v>
      </c>
      <c r="D1117" s="7">
        <v>0</v>
      </c>
    </row>
    <row r="1118" spans="1:4" x14ac:dyDescent="0.15">
      <c r="A1118" s="29"/>
      <c r="B1118" s="33"/>
      <c r="C1118" s="19" t="s">
        <v>1709</v>
      </c>
      <c r="D1118" s="7">
        <v>0</v>
      </c>
    </row>
    <row r="1119" spans="1:4" x14ac:dyDescent="0.15">
      <c r="A1119" s="29"/>
      <c r="B1119" s="33"/>
      <c r="C1119" s="19" t="s">
        <v>1710</v>
      </c>
      <c r="D1119" s="7">
        <v>0</v>
      </c>
    </row>
    <row r="1120" spans="1:4" x14ac:dyDescent="0.15">
      <c r="A1120" s="29"/>
      <c r="B1120" s="33"/>
      <c r="C1120" s="19" t="s">
        <v>1711</v>
      </c>
      <c r="D1120" s="7">
        <v>0</v>
      </c>
    </row>
    <row r="1121" spans="1:4" x14ac:dyDescent="0.15">
      <c r="A1121" s="29"/>
      <c r="B1121" s="33"/>
      <c r="C1121" s="17" t="s">
        <v>1712</v>
      </c>
      <c r="D1121" s="3">
        <f>SUM(D1122:D1127)</f>
        <v>842</v>
      </c>
    </row>
    <row r="1122" spans="1:4" x14ac:dyDescent="0.15">
      <c r="A1122" s="29"/>
      <c r="B1122" s="33"/>
      <c r="C1122" s="19" t="s">
        <v>843</v>
      </c>
      <c r="D1122" s="7">
        <v>136</v>
      </c>
    </row>
    <row r="1123" spans="1:4" x14ac:dyDescent="0.15">
      <c r="A1123" s="29"/>
      <c r="B1123" s="33"/>
      <c r="C1123" s="19" t="s">
        <v>844</v>
      </c>
      <c r="D1123" s="7">
        <v>626</v>
      </c>
    </row>
    <row r="1124" spans="1:4" x14ac:dyDescent="0.15">
      <c r="A1124" s="29"/>
      <c r="B1124" s="33"/>
      <c r="C1124" s="19" t="s">
        <v>845</v>
      </c>
      <c r="D1124" s="7">
        <v>0</v>
      </c>
    </row>
    <row r="1125" spans="1:4" x14ac:dyDescent="0.15">
      <c r="A1125" s="29"/>
      <c r="B1125" s="33"/>
      <c r="C1125" s="19" t="s">
        <v>1713</v>
      </c>
      <c r="D1125" s="7">
        <v>53</v>
      </c>
    </row>
    <row r="1126" spans="1:4" x14ac:dyDescent="0.15">
      <c r="A1126" s="29"/>
      <c r="B1126" s="33"/>
      <c r="C1126" s="19" t="s">
        <v>1714</v>
      </c>
      <c r="D1126" s="7">
        <v>27</v>
      </c>
    </row>
    <row r="1127" spans="1:4" x14ac:dyDescent="0.15">
      <c r="A1127" s="29"/>
      <c r="B1127" s="33"/>
      <c r="C1127" s="19" t="s">
        <v>1715</v>
      </c>
      <c r="D1127" s="7">
        <v>0</v>
      </c>
    </row>
    <row r="1128" spans="1:4" x14ac:dyDescent="0.15">
      <c r="A1128" s="29"/>
      <c r="B1128" s="33"/>
      <c r="C1128" s="17" t="s">
        <v>1716</v>
      </c>
      <c r="D1128" s="3">
        <f>SUM(D1129:D1134)</f>
        <v>304</v>
      </c>
    </row>
    <row r="1129" spans="1:4" x14ac:dyDescent="0.15">
      <c r="A1129" s="29"/>
      <c r="B1129" s="33"/>
      <c r="C1129" s="19" t="s">
        <v>843</v>
      </c>
      <c r="D1129" s="7">
        <v>0</v>
      </c>
    </row>
    <row r="1130" spans="1:4" x14ac:dyDescent="0.15">
      <c r="A1130" s="29"/>
      <c r="B1130" s="33"/>
      <c r="C1130" s="19" t="s">
        <v>844</v>
      </c>
      <c r="D1130" s="7">
        <v>0</v>
      </c>
    </row>
    <row r="1131" spans="1:4" x14ac:dyDescent="0.15">
      <c r="A1131" s="29"/>
      <c r="B1131" s="33"/>
      <c r="C1131" s="19" t="s">
        <v>845</v>
      </c>
      <c r="D1131" s="7">
        <v>0</v>
      </c>
    </row>
    <row r="1132" spans="1:4" x14ac:dyDescent="0.15">
      <c r="A1132" s="29"/>
      <c r="B1132" s="33"/>
      <c r="C1132" s="19" t="s">
        <v>1717</v>
      </c>
      <c r="D1132" s="7">
        <v>304</v>
      </c>
    </row>
    <row r="1133" spans="1:4" x14ac:dyDescent="0.15">
      <c r="A1133" s="29"/>
      <c r="B1133" s="33"/>
      <c r="C1133" s="19" t="s">
        <v>1718</v>
      </c>
      <c r="D1133" s="7">
        <v>0</v>
      </c>
    </row>
    <row r="1134" spans="1:4" x14ac:dyDescent="0.15">
      <c r="A1134" s="29"/>
      <c r="B1134" s="33"/>
      <c r="C1134" s="19" t="s">
        <v>1719</v>
      </c>
      <c r="D1134" s="7">
        <v>0</v>
      </c>
    </row>
    <row r="1135" spans="1:4" x14ac:dyDescent="0.15">
      <c r="A1135" s="29"/>
      <c r="B1135" s="33"/>
      <c r="C1135" s="17" t="s">
        <v>1720</v>
      </c>
      <c r="D1135" s="3">
        <f>SUM(D1136:D1154)</f>
        <v>1800</v>
      </c>
    </row>
    <row r="1136" spans="1:4" x14ac:dyDescent="0.15">
      <c r="A1136" s="29"/>
      <c r="B1136" s="33"/>
      <c r="C1136" s="19" t="s">
        <v>843</v>
      </c>
      <c r="D1136" s="7">
        <v>0</v>
      </c>
    </row>
    <row r="1137" spans="1:4" x14ac:dyDescent="0.15">
      <c r="A1137" s="29"/>
      <c r="B1137" s="33"/>
      <c r="C1137" s="19" t="s">
        <v>844</v>
      </c>
      <c r="D1137" s="7">
        <v>0</v>
      </c>
    </row>
    <row r="1138" spans="1:4" x14ac:dyDescent="0.15">
      <c r="A1138" s="29"/>
      <c r="B1138" s="33"/>
      <c r="C1138" s="19" t="s">
        <v>845</v>
      </c>
      <c r="D1138" s="7">
        <v>0</v>
      </c>
    </row>
    <row r="1139" spans="1:4" x14ac:dyDescent="0.15">
      <c r="A1139" s="29"/>
      <c r="B1139" s="33"/>
      <c r="C1139" s="19" t="s">
        <v>1721</v>
      </c>
      <c r="D1139" s="7">
        <v>0</v>
      </c>
    </row>
    <row r="1140" spans="1:4" x14ac:dyDescent="0.15">
      <c r="A1140" s="29"/>
      <c r="B1140" s="33"/>
      <c r="C1140" s="19" t="s">
        <v>1722</v>
      </c>
      <c r="D1140" s="7">
        <v>0</v>
      </c>
    </row>
    <row r="1141" spans="1:4" x14ac:dyDescent="0.15">
      <c r="A1141" s="29"/>
      <c r="B1141" s="33"/>
      <c r="C1141" s="19" t="s">
        <v>1723</v>
      </c>
      <c r="D1141" s="7">
        <v>0</v>
      </c>
    </row>
    <row r="1142" spans="1:4" x14ac:dyDescent="0.15">
      <c r="A1142" s="29"/>
      <c r="B1142" s="33"/>
      <c r="C1142" s="19" t="s">
        <v>1724</v>
      </c>
      <c r="D1142" s="7">
        <v>0</v>
      </c>
    </row>
    <row r="1143" spans="1:4" x14ac:dyDescent="0.15">
      <c r="A1143" s="29"/>
      <c r="B1143" s="33"/>
      <c r="C1143" s="19" t="s">
        <v>1725</v>
      </c>
      <c r="D1143" s="7">
        <v>0</v>
      </c>
    </row>
    <row r="1144" spans="1:4" x14ac:dyDescent="0.15">
      <c r="A1144" s="29"/>
      <c r="B1144" s="33"/>
      <c r="C1144" s="19" t="s">
        <v>1726</v>
      </c>
      <c r="D1144" s="7">
        <v>0</v>
      </c>
    </row>
    <row r="1145" spans="1:4" x14ac:dyDescent="0.15">
      <c r="A1145" s="29"/>
      <c r="B1145" s="33"/>
      <c r="C1145" s="19" t="s">
        <v>1727</v>
      </c>
      <c r="D1145" s="7">
        <v>0</v>
      </c>
    </row>
    <row r="1146" spans="1:4" x14ac:dyDescent="0.15">
      <c r="A1146" s="29"/>
      <c r="B1146" s="33"/>
      <c r="C1146" s="19" t="s">
        <v>1728</v>
      </c>
      <c r="D1146" s="7">
        <v>0</v>
      </c>
    </row>
    <row r="1147" spans="1:4" x14ac:dyDescent="0.15">
      <c r="A1147" s="29"/>
      <c r="B1147" s="33"/>
      <c r="C1147" s="19" t="s">
        <v>1729</v>
      </c>
      <c r="D1147" s="7">
        <v>0</v>
      </c>
    </row>
    <row r="1148" spans="1:4" x14ac:dyDescent="0.15">
      <c r="A1148" s="29"/>
      <c r="B1148" s="33"/>
      <c r="C1148" s="19" t="s">
        <v>1730</v>
      </c>
      <c r="D1148" s="7">
        <v>0</v>
      </c>
    </row>
    <row r="1149" spans="1:4" x14ac:dyDescent="0.15">
      <c r="A1149" s="29"/>
      <c r="B1149" s="33"/>
      <c r="C1149" s="19" t="s">
        <v>1731</v>
      </c>
      <c r="D1149" s="7">
        <v>0</v>
      </c>
    </row>
    <row r="1150" spans="1:4" x14ac:dyDescent="0.15">
      <c r="A1150" s="29"/>
      <c r="B1150" s="33"/>
      <c r="C1150" s="19" t="s">
        <v>1732</v>
      </c>
      <c r="D1150" s="7">
        <v>1800</v>
      </c>
    </row>
    <row r="1151" spans="1:4" x14ac:dyDescent="0.15">
      <c r="A1151" s="29"/>
      <c r="B1151" s="33"/>
      <c r="C1151" s="19" t="s">
        <v>1733</v>
      </c>
      <c r="D1151" s="7">
        <v>0</v>
      </c>
    </row>
    <row r="1152" spans="1:4" x14ac:dyDescent="0.15">
      <c r="A1152" s="29"/>
      <c r="B1152" s="33"/>
      <c r="C1152" s="19" t="s">
        <v>1734</v>
      </c>
      <c r="D1152" s="7">
        <v>0</v>
      </c>
    </row>
    <row r="1153" spans="1:4" x14ac:dyDescent="0.15">
      <c r="A1153" s="29"/>
      <c r="B1153" s="33"/>
      <c r="C1153" s="19" t="s">
        <v>852</v>
      </c>
      <c r="D1153" s="7">
        <v>0</v>
      </c>
    </row>
    <row r="1154" spans="1:4" x14ac:dyDescent="0.15">
      <c r="A1154" s="29"/>
      <c r="B1154" s="33"/>
      <c r="C1154" s="19" t="s">
        <v>1735</v>
      </c>
      <c r="D1154" s="7">
        <v>0</v>
      </c>
    </row>
    <row r="1155" spans="1:4" x14ac:dyDescent="0.15">
      <c r="A1155" s="29"/>
      <c r="B1155" s="33"/>
      <c r="C1155" s="17" t="s">
        <v>1736</v>
      </c>
      <c r="D1155" s="3">
        <f>SUM(D1156:D1178)</f>
        <v>22</v>
      </c>
    </row>
    <row r="1156" spans="1:4" x14ac:dyDescent="0.15">
      <c r="A1156" s="29"/>
      <c r="B1156" s="33"/>
      <c r="C1156" s="19" t="s">
        <v>843</v>
      </c>
      <c r="D1156" s="7">
        <v>0</v>
      </c>
    </row>
    <row r="1157" spans="1:4" x14ac:dyDescent="0.15">
      <c r="A1157" s="29"/>
      <c r="B1157" s="33"/>
      <c r="C1157" s="19" t="s">
        <v>844</v>
      </c>
      <c r="D1157" s="7">
        <v>20</v>
      </c>
    </row>
    <row r="1158" spans="1:4" x14ac:dyDescent="0.15">
      <c r="A1158" s="29"/>
      <c r="B1158" s="33"/>
      <c r="C1158" s="19" t="s">
        <v>845</v>
      </c>
      <c r="D1158" s="7">
        <v>0</v>
      </c>
    </row>
    <row r="1159" spans="1:4" x14ac:dyDescent="0.15">
      <c r="A1159" s="29"/>
      <c r="B1159" s="33"/>
      <c r="C1159" s="19" t="s">
        <v>1737</v>
      </c>
      <c r="D1159" s="7">
        <v>0</v>
      </c>
    </row>
    <row r="1160" spans="1:4" x14ac:dyDescent="0.15">
      <c r="A1160" s="29"/>
      <c r="B1160" s="33"/>
      <c r="C1160" s="19" t="s">
        <v>1738</v>
      </c>
      <c r="D1160" s="7">
        <v>0</v>
      </c>
    </row>
    <row r="1161" spans="1:4" x14ac:dyDescent="0.15">
      <c r="A1161" s="29"/>
      <c r="B1161" s="33"/>
      <c r="C1161" s="19" t="s">
        <v>1739</v>
      </c>
      <c r="D1161" s="7">
        <v>0</v>
      </c>
    </row>
    <row r="1162" spans="1:4" x14ac:dyDescent="0.15">
      <c r="A1162" s="29"/>
      <c r="B1162" s="33"/>
      <c r="C1162" s="19" t="s">
        <v>1740</v>
      </c>
      <c r="D1162" s="7">
        <v>0</v>
      </c>
    </row>
    <row r="1163" spans="1:4" x14ac:dyDescent="0.15">
      <c r="A1163" s="29"/>
      <c r="B1163" s="33"/>
      <c r="C1163" s="19" t="s">
        <v>1741</v>
      </c>
      <c r="D1163" s="7">
        <v>0</v>
      </c>
    </row>
    <row r="1164" spans="1:4" x14ac:dyDescent="0.15">
      <c r="A1164" s="29"/>
      <c r="B1164" s="33"/>
      <c r="C1164" s="19" t="s">
        <v>1742</v>
      </c>
      <c r="D1164" s="7">
        <v>0</v>
      </c>
    </row>
    <row r="1165" spans="1:4" x14ac:dyDescent="0.15">
      <c r="A1165" s="29"/>
      <c r="B1165" s="33"/>
      <c r="C1165" s="19" t="s">
        <v>1743</v>
      </c>
      <c r="D1165" s="7">
        <v>0</v>
      </c>
    </row>
    <row r="1166" spans="1:4" x14ac:dyDescent="0.15">
      <c r="A1166" s="29"/>
      <c r="B1166" s="33"/>
      <c r="C1166" s="19" t="s">
        <v>1744</v>
      </c>
      <c r="D1166" s="7">
        <v>0</v>
      </c>
    </row>
    <row r="1167" spans="1:4" x14ac:dyDescent="0.15">
      <c r="A1167" s="29"/>
      <c r="B1167" s="33"/>
      <c r="C1167" s="19" t="s">
        <v>1745</v>
      </c>
      <c r="D1167" s="7">
        <v>0</v>
      </c>
    </row>
    <row r="1168" spans="1:4" x14ac:dyDescent="0.15">
      <c r="A1168" s="29"/>
      <c r="B1168" s="33"/>
      <c r="C1168" s="19" t="s">
        <v>1746</v>
      </c>
      <c r="D1168" s="7">
        <v>0</v>
      </c>
    </row>
    <row r="1169" spans="1:4" x14ac:dyDescent="0.15">
      <c r="A1169" s="29"/>
      <c r="B1169" s="33"/>
      <c r="C1169" s="19" t="s">
        <v>1747</v>
      </c>
      <c r="D1169" s="7">
        <v>0</v>
      </c>
    </row>
    <row r="1170" spans="1:4" x14ac:dyDescent="0.15">
      <c r="A1170" s="29"/>
      <c r="B1170" s="33"/>
      <c r="C1170" s="19" t="s">
        <v>1748</v>
      </c>
      <c r="D1170" s="7">
        <v>0</v>
      </c>
    </row>
    <row r="1171" spans="1:4" x14ac:dyDescent="0.15">
      <c r="A1171" s="29"/>
      <c r="B1171" s="33"/>
      <c r="C1171" s="19" t="s">
        <v>1749</v>
      </c>
      <c r="D1171" s="7">
        <v>0</v>
      </c>
    </row>
    <row r="1172" spans="1:4" x14ac:dyDescent="0.15">
      <c r="A1172" s="29"/>
      <c r="B1172" s="33"/>
      <c r="C1172" s="19" t="s">
        <v>1750</v>
      </c>
      <c r="D1172" s="7">
        <v>0</v>
      </c>
    </row>
    <row r="1173" spans="1:4" x14ac:dyDescent="0.15">
      <c r="A1173" s="29"/>
      <c r="B1173" s="33"/>
      <c r="C1173" s="19" t="s">
        <v>1751</v>
      </c>
      <c r="D1173" s="7">
        <v>0</v>
      </c>
    </row>
    <row r="1174" spans="1:4" x14ac:dyDescent="0.15">
      <c r="A1174" s="29"/>
      <c r="B1174" s="33"/>
      <c r="C1174" s="19" t="s">
        <v>1752</v>
      </c>
      <c r="D1174" s="7">
        <v>0</v>
      </c>
    </row>
    <row r="1175" spans="1:4" x14ac:dyDescent="0.15">
      <c r="A1175" s="29"/>
      <c r="B1175" s="33"/>
      <c r="C1175" s="19" t="s">
        <v>1753</v>
      </c>
      <c r="D1175" s="7">
        <v>0</v>
      </c>
    </row>
    <row r="1176" spans="1:4" x14ac:dyDescent="0.15">
      <c r="A1176" s="29"/>
      <c r="B1176" s="33"/>
      <c r="C1176" s="19" t="s">
        <v>1754</v>
      </c>
      <c r="D1176" s="7">
        <v>0</v>
      </c>
    </row>
    <row r="1177" spans="1:4" x14ac:dyDescent="0.15">
      <c r="A1177" s="29"/>
      <c r="B1177" s="33"/>
      <c r="C1177" s="19" t="s">
        <v>852</v>
      </c>
      <c r="D1177" s="7">
        <v>0</v>
      </c>
    </row>
    <row r="1178" spans="1:4" x14ac:dyDescent="0.15">
      <c r="A1178" s="29"/>
      <c r="B1178" s="33"/>
      <c r="C1178" s="19" t="s">
        <v>1755</v>
      </c>
      <c r="D1178" s="7">
        <v>2</v>
      </c>
    </row>
    <row r="1179" spans="1:4" x14ac:dyDescent="0.15">
      <c r="A1179" s="29"/>
      <c r="B1179" s="33"/>
      <c r="C1179" s="17" t="s">
        <v>1756</v>
      </c>
      <c r="D1179" s="3">
        <f>SUM(D1180:D1193)</f>
        <v>300</v>
      </c>
    </row>
    <row r="1180" spans="1:4" x14ac:dyDescent="0.15">
      <c r="A1180" s="29"/>
      <c r="B1180" s="33"/>
      <c r="C1180" s="19" t="s">
        <v>843</v>
      </c>
      <c r="D1180" s="7">
        <v>0</v>
      </c>
    </row>
    <row r="1181" spans="1:4" x14ac:dyDescent="0.15">
      <c r="A1181" s="29"/>
      <c r="B1181" s="33"/>
      <c r="C1181" s="19" t="s">
        <v>844</v>
      </c>
      <c r="D1181" s="7">
        <v>0</v>
      </c>
    </row>
    <row r="1182" spans="1:4" x14ac:dyDescent="0.15">
      <c r="A1182" s="29"/>
      <c r="B1182" s="33"/>
      <c r="C1182" s="19" t="s">
        <v>845</v>
      </c>
      <c r="D1182" s="7">
        <v>0</v>
      </c>
    </row>
    <row r="1183" spans="1:4" x14ac:dyDescent="0.15">
      <c r="A1183" s="29"/>
      <c r="B1183" s="33"/>
      <c r="C1183" s="19" t="s">
        <v>1757</v>
      </c>
      <c r="D1183" s="7">
        <v>0</v>
      </c>
    </row>
    <row r="1184" spans="1:4" x14ac:dyDescent="0.15">
      <c r="A1184" s="29"/>
      <c r="B1184" s="33"/>
      <c r="C1184" s="19" t="s">
        <v>1758</v>
      </c>
      <c r="D1184" s="7">
        <v>0</v>
      </c>
    </row>
    <row r="1185" spans="1:4" x14ac:dyDescent="0.15">
      <c r="A1185" s="29"/>
      <c r="B1185" s="33"/>
      <c r="C1185" s="19" t="s">
        <v>1759</v>
      </c>
      <c r="D1185" s="7">
        <v>0</v>
      </c>
    </row>
    <row r="1186" spans="1:4" x14ac:dyDescent="0.15">
      <c r="A1186" s="29"/>
      <c r="B1186" s="33"/>
      <c r="C1186" s="19" t="s">
        <v>1760</v>
      </c>
      <c r="D1186" s="7">
        <v>0</v>
      </c>
    </row>
    <row r="1187" spans="1:4" x14ac:dyDescent="0.15">
      <c r="A1187" s="29"/>
      <c r="B1187" s="33"/>
      <c r="C1187" s="19" t="s">
        <v>1761</v>
      </c>
      <c r="D1187" s="7">
        <v>0</v>
      </c>
    </row>
    <row r="1188" spans="1:4" x14ac:dyDescent="0.15">
      <c r="A1188" s="29"/>
      <c r="B1188" s="33"/>
      <c r="C1188" s="19" t="s">
        <v>1762</v>
      </c>
      <c r="D1188" s="7">
        <v>0</v>
      </c>
    </row>
    <row r="1189" spans="1:4" x14ac:dyDescent="0.15">
      <c r="A1189" s="29"/>
      <c r="B1189" s="33"/>
      <c r="C1189" s="19" t="s">
        <v>1763</v>
      </c>
      <c r="D1189" s="7">
        <v>0</v>
      </c>
    </row>
    <row r="1190" spans="1:4" x14ac:dyDescent="0.15">
      <c r="A1190" s="29"/>
      <c r="B1190" s="33"/>
      <c r="C1190" s="19" t="s">
        <v>1764</v>
      </c>
      <c r="D1190" s="7">
        <v>0</v>
      </c>
    </row>
    <row r="1191" spans="1:4" x14ac:dyDescent="0.15">
      <c r="A1191" s="29"/>
      <c r="B1191" s="33"/>
      <c r="C1191" s="19" t="s">
        <v>1765</v>
      </c>
      <c r="D1191" s="7">
        <v>0</v>
      </c>
    </row>
    <row r="1192" spans="1:4" x14ac:dyDescent="0.15">
      <c r="A1192" s="29"/>
      <c r="B1192" s="33"/>
      <c r="C1192" s="19" t="s">
        <v>852</v>
      </c>
      <c r="D1192" s="7">
        <v>0</v>
      </c>
    </row>
    <row r="1193" spans="1:4" x14ac:dyDescent="0.15">
      <c r="A1193" s="29"/>
      <c r="B1193" s="33"/>
      <c r="C1193" s="19" t="s">
        <v>1766</v>
      </c>
      <c r="D1193" s="7">
        <v>300</v>
      </c>
    </row>
    <row r="1194" spans="1:4" x14ac:dyDescent="0.15">
      <c r="A1194" s="29"/>
      <c r="B1194" s="33"/>
      <c r="C1194" s="17" t="s">
        <v>1767</v>
      </c>
      <c r="D1194" s="3">
        <f>SUM(D1195:D1212)</f>
        <v>4516</v>
      </c>
    </row>
    <row r="1195" spans="1:4" x14ac:dyDescent="0.15">
      <c r="A1195" s="29"/>
      <c r="B1195" s="33"/>
      <c r="C1195" s="19" t="s">
        <v>843</v>
      </c>
      <c r="D1195" s="7">
        <v>0</v>
      </c>
    </row>
    <row r="1196" spans="1:4" x14ac:dyDescent="0.15">
      <c r="A1196" s="29"/>
      <c r="B1196" s="33"/>
      <c r="C1196" s="19" t="s">
        <v>844</v>
      </c>
      <c r="D1196" s="7">
        <v>20</v>
      </c>
    </row>
    <row r="1197" spans="1:4" x14ac:dyDescent="0.15">
      <c r="A1197" s="29"/>
      <c r="B1197" s="33"/>
      <c r="C1197" s="19" t="s">
        <v>845</v>
      </c>
      <c r="D1197" s="7">
        <v>0</v>
      </c>
    </row>
    <row r="1198" spans="1:4" x14ac:dyDescent="0.15">
      <c r="A1198" s="29"/>
      <c r="B1198" s="33"/>
      <c r="C1198" s="19" t="s">
        <v>1768</v>
      </c>
      <c r="D1198" s="7">
        <v>0</v>
      </c>
    </row>
    <row r="1199" spans="1:4" x14ac:dyDescent="0.15">
      <c r="A1199" s="29"/>
      <c r="B1199" s="33"/>
      <c r="C1199" s="19" t="s">
        <v>1769</v>
      </c>
      <c r="D1199" s="7">
        <v>0</v>
      </c>
    </row>
    <row r="1200" spans="1:4" x14ac:dyDescent="0.15">
      <c r="A1200" s="29"/>
      <c r="B1200" s="33"/>
      <c r="C1200" s="19" t="s">
        <v>1770</v>
      </c>
      <c r="D1200" s="7">
        <v>0</v>
      </c>
    </row>
    <row r="1201" spans="1:4" x14ac:dyDescent="0.15">
      <c r="A1201" s="29"/>
      <c r="B1201" s="33"/>
      <c r="C1201" s="19" t="s">
        <v>1771</v>
      </c>
      <c r="D1201" s="7">
        <v>0</v>
      </c>
    </row>
    <row r="1202" spans="1:4" x14ac:dyDescent="0.15">
      <c r="A1202" s="29"/>
      <c r="B1202" s="33"/>
      <c r="C1202" s="19" t="s">
        <v>1772</v>
      </c>
      <c r="D1202" s="7">
        <v>0</v>
      </c>
    </row>
    <row r="1203" spans="1:4" x14ac:dyDescent="0.15">
      <c r="A1203" s="29"/>
      <c r="B1203" s="33"/>
      <c r="C1203" s="19" t="s">
        <v>1773</v>
      </c>
      <c r="D1203" s="7">
        <v>50</v>
      </c>
    </row>
    <row r="1204" spans="1:4" x14ac:dyDescent="0.15">
      <c r="A1204" s="29"/>
      <c r="B1204" s="33"/>
      <c r="C1204" s="19" t="s">
        <v>1774</v>
      </c>
      <c r="D1204" s="7">
        <v>38</v>
      </c>
    </row>
    <row r="1205" spans="1:4" x14ac:dyDescent="0.15">
      <c r="A1205" s="29"/>
      <c r="B1205" s="33"/>
      <c r="C1205" s="19" t="s">
        <v>1775</v>
      </c>
      <c r="D1205" s="7">
        <v>0</v>
      </c>
    </row>
    <row r="1206" spans="1:4" x14ac:dyDescent="0.15">
      <c r="A1206" s="29"/>
      <c r="B1206" s="33"/>
      <c r="C1206" s="19" t="s">
        <v>1776</v>
      </c>
      <c r="D1206" s="7">
        <v>0</v>
      </c>
    </row>
    <row r="1207" spans="1:4" x14ac:dyDescent="0.15">
      <c r="A1207" s="29"/>
      <c r="B1207" s="33"/>
      <c r="C1207" s="19" t="s">
        <v>1777</v>
      </c>
      <c r="D1207" s="7">
        <v>0</v>
      </c>
    </row>
    <row r="1208" spans="1:4" x14ac:dyDescent="0.15">
      <c r="A1208" s="29"/>
      <c r="B1208" s="33"/>
      <c r="C1208" s="19" t="s">
        <v>1778</v>
      </c>
      <c r="D1208" s="7">
        <v>0</v>
      </c>
    </row>
    <row r="1209" spans="1:4" x14ac:dyDescent="0.15">
      <c r="A1209" s="29"/>
      <c r="B1209" s="33"/>
      <c r="C1209" s="19" t="s">
        <v>1779</v>
      </c>
      <c r="D1209" s="7">
        <v>0</v>
      </c>
    </row>
    <row r="1210" spans="1:4" x14ac:dyDescent="0.15">
      <c r="A1210" s="29"/>
      <c r="B1210" s="33"/>
      <c r="C1210" s="19" t="s">
        <v>1780</v>
      </c>
      <c r="D1210" s="7">
        <v>0</v>
      </c>
    </row>
    <row r="1211" spans="1:4" x14ac:dyDescent="0.15">
      <c r="A1211" s="29"/>
      <c r="B1211" s="33"/>
      <c r="C1211" s="19" t="s">
        <v>852</v>
      </c>
      <c r="D1211" s="7">
        <v>0</v>
      </c>
    </row>
    <row r="1212" spans="1:4" x14ac:dyDescent="0.15">
      <c r="A1212" s="29"/>
      <c r="B1212" s="33"/>
      <c r="C1212" s="19" t="s">
        <v>1781</v>
      </c>
      <c r="D1212" s="7">
        <v>4408</v>
      </c>
    </row>
    <row r="1213" spans="1:4" x14ac:dyDescent="0.15">
      <c r="A1213" s="29"/>
      <c r="B1213" s="33"/>
      <c r="C1213" s="17" t="s">
        <v>1782</v>
      </c>
      <c r="D1213" s="3">
        <f>SUM(D1214:D1220)</f>
        <v>197</v>
      </c>
    </row>
    <row r="1214" spans="1:4" x14ac:dyDescent="0.15">
      <c r="A1214" s="29"/>
      <c r="B1214" s="33"/>
      <c r="C1214" s="19" t="s">
        <v>843</v>
      </c>
      <c r="D1214" s="7">
        <v>0</v>
      </c>
    </row>
    <row r="1215" spans="1:4" x14ac:dyDescent="0.15">
      <c r="A1215" s="29"/>
      <c r="B1215" s="33"/>
      <c r="C1215" s="19" t="s">
        <v>844</v>
      </c>
      <c r="D1215" s="7">
        <v>147</v>
      </c>
    </row>
    <row r="1216" spans="1:4" x14ac:dyDescent="0.15">
      <c r="A1216" s="29"/>
      <c r="B1216" s="33"/>
      <c r="C1216" s="19" t="s">
        <v>845</v>
      </c>
      <c r="D1216" s="7">
        <v>0</v>
      </c>
    </row>
    <row r="1217" spans="1:4" x14ac:dyDescent="0.15">
      <c r="A1217" s="29"/>
      <c r="B1217" s="33"/>
      <c r="C1217" s="19" t="s">
        <v>1783</v>
      </c>
      <c r="D1217" s="7">
        <v>0</v>
      </c>
    </row>
    <row r="1218" spans="1:4" x14ac:dyDescent="0.15">
      <c r="A1218" s="29"/>
      <c r="B1218" s="33"/>
      <c r="C1218" s="19" t="s">
        <v>1784</v>
      </c>
      <c r="D1218" s="7">
        <v>0</v>
      </c>
    </row>
    <row r="1219" spans="1:4" x14ac:dyDescent="0.15">
      <c r="A1219" s="29"/>
      <c r="B1219" s="33"/>
      <c r="C1219" s="19" t="s">
        <v>1785</v>
      </c>
      <c r="D1219" s="7">
        <v>0</v>
      </c>
    </row>
    <row r="1220" spans="1:4" x14ac:dyDescent="0.15">
      <c r="A1220" s="29"/>
      <c r="B1220" s="33"/>
      <c r="C1220" s="19" t="s">
        <v>1786</v>
      </c>
      <c r="D1220" s="7">
        <v>50</v>
      </c>
    </row>
    <row r="1221" spans="1:4" x14ac:dyDescent="0.15">
      <c r="A1221" s="29"/>
      <c r="B1221" s="33"/>
      <c r="C1221" s="17" t="s">
        <v>1787</v>
      </c>
      <c r="D1221" s="3">
        <f>SUM(D1222:D1229)</f>
        <v>473</v>
      </c>
    </row>
    <row r="1222" spans="1:4" x14ac:dyDescent="0.15">
      <c r="A1222" s="29"/>
      <c r="B1222" s="33"/>
      <c r="C1222" s="19" t="s">
        <v>843</v>
      </c>
      <c r="D1222" s="7">
        <v>203</v>
      </c>
    </row>
    <row r="1223" spans="1:4" x14ac:dyDescent="0.15">
      <c r="A1223" s="29"/>
      <c r="B1223" s="33"/>
      <c r="C1223" s="19" t="s">
        <v>844</v>
      </c>
      <c r="D1223" s="7">
        <v>207</v>
      </c>
    </row>
    <row r="1224" spans="1:4" x14ac:dyDescent="0.15">
      <c r="A1224" s="29"/>
      <c r="B1224" s="33"/>
      <c r="C1224" s="19" t="s">
        <v>845</v>
      </c>
      <c r="D1224" s="7">
        <v>0</v>
      </c>
    </row>
    <row r="1225" spans="1:4" x14ac:dyDescent="0.15">
      <c r="A1225" s="29"/>
      <c r="B1225" s="33"/>
      <c r="C1225" s="19" t="s">
        <v>1788</v>
      </c>
      <c r="D1225" s="7">
        <v>0</v>
      </c>
    </row>
    <row r="1226" spans="1:4" x14ac:dyDescent="0.15">
      <c r="A1226" s="29"/>
      <c r="B1226" s="33"/>
      <c r="C1226" s="19" t="s">
        <v>1789</v>
      </c>
      <c r="D1226" s="7">
        <v>63</v>
      </c>
    </row>
    <row r="1227" spans="1:4" x14ac:dyDescent="0.15">
      <c r="A1227" s="29"/>
      <c r="B1227" s="33"/>
      <c r="C1227" s="19" t="s">
        <v>1790</v>
      </c>
      <c r="D1227" s="7">
        <v>0</v>
      </c>
    </row>
    <row r="1228" spans="1:4" x14ac:dyDescent="0.15">
      <c r="A1228" s="29"/>
      <c r="B1228" s="33"/>
      <c r="C1228" s="19" t="s">
        <v>1791</v>
      </c>
      <c r="D1228" s="7">
        <v>0</v>
      </c>
    </row>
    <row r="1229" spans="1:4" x14ac:dyDescent="0.15">
      <c r="A1229" s="29"/>
      <c r="B1229" s="33"/>
      <c r="C1229" s="19" t="s">
        <v>1792</v>
      </c>
      <c r="D1229" s="7">
        <v>0</v>
      </c>
    </row>
    <row r="1230" spans="1:4" x14ac:dyDescent="0.15">
      <c r="A1230" s="29"/>
      <c r="B1230" s="33"/>
      <c r="C1230" s="17" t="s">
        <v>1793</v>
      </c>
      <c r="D1230" s="3">
        <f>SUM(D1231:D1236)</f>
        <v>536</v>
      </c>
    </row>
    <row r="1231" spans="1:4" x14ac:dyDescent="0.15">
      <c r="A1231" s="29"/>
      <c r="B1231" s="33"/>
      <c r="C1231" s="19" t="s">
        <v>843</v>
      </c>
      <c r="D1231" s="7">
        <v>303</v>
      </c>
    </row>
    <row r="1232" spans="1:4" x14ac:dyDescent="0.15">
      <c r="A1232" s="29"/>
      <c r="B1232" s="33"/>
      <c r="C1232" s="19" t="s">
        <v>844</v>
      </c>
      <c r="D1232" s="7">
        <v>233</v>
      </c>
    </row>
    <row r="1233" spans="1:4" x14ac:dyDescent="0.15">
      <c r="A1233" s="29"/>
      <c r="B1233" s="33"/>
      <c r="C1233" s="19" t="s">
        <v>845</v>
      </c>
      <c r="D1233" s="7">
        <v>0</v>
      </c>
    </row>
    <row r="1234" spans="1:4" x14ac:dyDescent="0.15">
      <c r="A1234" s="29"/>
      <c r="B1234" s="33"/>
      <c r="C1234" s="19" t="s">
        <v>1794</v>
      </c>
      <c r="D1234" s="7">
        <v>0</v>
      </c>
    </row>
    <row r="1235" spans="1:4" x14ac:dyDescent="0.15">
      <c r="A1235" s="29"/>
      <c r="B1235" s="33"/>
      <c r="C1235" s="19" t="s">
        <v>1795</v>
      </c>
      <c r="D1235" s="7">
        <v>0</v>
      </c>
    </row>
    <row r="1236" spans="1:4" x14ac:dyDescent="0.15">
      <c r="A1236" s="29"/>
      <c r="B1236" s="33"/>
      <c r="C1236" s="19" t="s">
        <v>1796</v>
      </c>
      <c r="D1236" s="7">
        <v>0</v>
      </c>
    </row>
    <row r="1237" spans="1:4" x14ac:dyDescent="0.15">
      <c r="A1237" s="29"/>
      <c r="B1237" s="33"/>
      <c r="C1237" s="17" t="s">
        <v>1797</v>
      </c>
      <c r="D1237" s="3">
        <f>SUM(D1238:D1243)</f>
        <v>105</v>
      </c>
    </row>
    <row r="1238" spans="1:4" x14ac:dyDescent="0.15">
      <c r="A1238" s="29"/>
      <c r="B1238" s="33"/>
      <c r="C1238" s="19" t="s">
        <v>843</v>
      </c>
      <c r="D1238" s="7">
        <v>0</v>
      </c>
    </row>
    <row r="1239" spans="1:4" x14ac:dyDescent="0.15">
      <c r="A1239" s="29"/>
      <c r="B1239" s="33"/>
      <c r="C1239" s="19" t="s">
        <v>844</v>
      </c>
      <c r="D1239" s="7">
        <v>0</v>
      </c>
    </row>
    <row r="1240" spans="1:4" x14ac:dyDescent="0.15">
      <c r="A1240" s="29"/>
      <c r="B1240" s="33"/>
      <c r="C1240" s="19" t="s">
        <v>845</v>
      </c>
      <c r="D1240" s="7">
        <v>0</v>
      </c>
    </row>
    <row r="1241" spans="1:4" x14ac:dyDescent="0.15">
      <c r="A1241" s="29"/>
      <c r="B1241" s="33"/>
      <c r="C1241" s="19" t="s">
        <v>1798</v>
      </c>
      <c r="D1241" s="7">
        <v>0</v>
      </c>
    </row>
    <row r="1242" spans="1:4" x14ac:dyDescent="0.15">
      <c r="A1242" s="29"/>
      <c r="B1242" s="33"/>
      <c r="C1242" s="19" t="s">
        <v>1799</v>
      </c>
      <c r="D1242" s="7">
        <v>30</v>
      </c>
    </row>
    <row r="1243" spans="1:4" x14ac:dyDescent="0.15">
      <c r="A1243" s="29"/>
      <c r="B1243" s="33"/>
      <c r="C1243" s="19" t="s">
        <v>1800</v>
      </c>
      <c r="D1243" s="7">
        <v>75</v>
      </c>
    </row>
    <row r="1244" spans="1:4" x14ac:dyDescent="0.15">
      <c r="A1244" s="29"/>
      <c r="B1244" s="33"/>
      <c r="C1244" s="17" t="s">
        <v>1801</v>
      </c>
      <c r="D1244" s="7">
        <v>0</v>
      </c>
    </row>
    <row r="1245" spans="1:4" x14ac:dyDescent="0.15">
      <c r="A1245" s="29"/>
      <c r="B1245" s="33"/>
      <c r="C1245" s="17" t="s">
        <v>1802</v>
      </c>
      <c r="D1245" s="7">
        <v>0</v>
      </c>
    </row>
    <row r="1246" spans="1:4" x14ac:dyDescent="0.15">
      <c r="A1246" s="29"/>
      <c r="B1246" s="33"/>
      <c r="C1246" s="17" t="s">
        <v>1803</v>
      </c>
      <c r="D1246" s="3">
        <f>SUM(D1247:D1251)</f>
        <v>22</v>
      </c>
    </row>
    <row r="1247" spans="1:4" x14ac:dyDescent="0.15">
      <c r="A1247" s="29"/>
      <c r="B1247" s="33"/>
      <c r="C1247" s="19" t="s">
        <v>1804</v>
      </c>
      <c r="D1247" s="7">
        <v>0</v>
      </c>
    </row>
    <row r="1248" spans="1:4" x14ac:dyDescent="0.15">
      <c r="A1248" s="29"/>
      <c r="B1248" s="33"/>
      <c r="C1248" s="19" t="s">
        <v>1805</v>
      </c>
      <c r="D1248" s="7">
        <v>22</v>
      </c>
    </row>
    <row r="1249" spans="1:4" x14ac:dyDescent="0.15">
      <c r="A1249" s="29"/>
      <c r="B1249" s="33"/>
      <c r="C1249" s="19" t="s">
        <v>1806</v>
      </c>
      <c r="D1249" s="7">
        <v>0</v>
      </c>
    </row>
    <row r="1250" spans="1:4" x14ac:dyDescent="0.15">
      <c r="A1250" s="29"/>
      <c r="B1250" s="33"/>
      <c r="C1250" s="19" t="s">
        <v>1807</v>
      </c>
      <c r="D1250" s="7">
        <v>0</v>
      </c>
    </row>
    <row r="1251" spans="1:4" x14ac:dyDescent="0.15">
      <c r="A1251" s="29"/>
      <c r="B1251" s="33"/>
      <c r="C1251" s="19" t="s">
        <v>1808</v>
      </c>
      <c r="D1251" s="7">
        <v>0</v>
      </c>
    </row>
    <row r="1252" spans="1:4" x14ac:dyDescent="0.15">
      <c r="A1252" s="29"/>
      <c r="B1252" s="33"/>
      <c r="C1252" s="17" t="s">
        <v>1809</v>
      </c>
      <c r="D1252" s="3">
        <f>SUM(D1253:D1258)</f>
        <v>41</v>
      </c>
    </row>
    <row r="1253" spans="1:4" x14ac:dyDescent="0.15">
      <c r="A1253" s="29"/>
      <c r="B1253" s="33"/>
      <c r="C1253" s="19" t="s">
        <v>1810</v>
      </c>
      <c r="D1253" s="7">
        <v>0</v>
      </c>
    </row>
    <row r="1254" spans="1:4" x14ac:dyDescent="0.15">
      <c r="A1254" s="29"/>
      <c r="B1254" s="33"/>
      <c r="C1254" s="19" t="s">
        <v>1811</v>
      </c>
      <c r="D1254" s="7">
        <v>0</v>
      </c>
    </row>
    <row r="1255" spans="1:4" x14ac:dyDescent="0.15">
      <c r="A1255" s="29"/>
      <c r="B1255" s="33"/>
      <c r="C1255" s="19" t="s">
        <v>1812</v>
      </c>
      <c r="D1255" s="7">
        <v>0</v>
      </c>
    </row>
    <row r="1256" spans="1:4" x14ac:dyDescent="0.15">
      <c r="A1256" s="29"/>
      <c r="B1256" s="33"/>
      <c r="C1256" s="19" t="s">
        <v>1813</v>
      </c>
      <c r="D1256" s="7">
        <v>0</v>
      </c>
    </row>
    <row r="1257" spans="1:4" x14ac:dyDescent="0.15">
      <c r="A1257" s="29"/>
      <c r="B1257" s="33"/>
      <c r="C1257" s="19" t="s">
        <v>1814</v>
      </c>
      <c r="D1257" s="7">
        <v>41</v>
      </c>
    </row>
    <row r="1258" spans="1:4" x14ac:dyDescent="0.15">
      <c r="A1258" s="29"/>
      <c r="B1258" s="33"/>
      <c r="C1258" s="19" t="s">
        <v>1815</v>
      </c>
      <c r="D1258" s="7">
        <v>0</v>
      </c>
    </row>
    <row r="1259" spans="1:4" x14ac:dyDescent="0.15">
      <c r="A1259" s="29"/>
      <c r="B1259" s="33"/>
      <c r="C1259" s="17" t="s">
        <v>1816</v>
      </c>
      <c r="D1259" s="3">
        <f>SUM(D1260,D1264:D1265)</f>
        <v>27899</v>
      </c>
    </row>
    <row r="1260" spans="1:4" x14ac:dyDescent="0.15">
      <c r="A1260" s="29"/>
      <c r="B1260" s="33"/>
      <c r="C1260" s="17" t="s">
        <v>1817</v>
      </c>
      <c r="D1260" s="3">
        <f>SUM(D1261:D1263)</f>
        <v>3229</v>
      </c>
    </row>
    <row r="1261" spans="1:4" x14ac:dyDescent="0.15">
      <c r="A1261" s="29"/>
      <c r="B1261" s="33"/>
      <c r="C1261" s="19" t="s">
        <v>1818</v>
      </c>
      <c r="D1261" s="7">
        <v>3229</v>
      </c>
    </row>
    <row r="1262" spans="1:4" x14ac:dyDescent="0.15">
      <c r="A1262" s="29"/>
      <c r="B1262" s="33"/>
      <c r="C1262" s="19" t="s">
        <v>1819</v>
      </c>
      <c r="D1262" s="7">
        <v>0</v>
      </c>
    </row>
    <row r="1263" spans="1:4" x14ac:dyDescent="0.15">
      <c r="A1263" s="29"/>
      <c r="B1263" s="33"/>
      <c r="C1263" s="19" t="s">
        <v>1820</v>
      </c>
      <c r="D1263" s="13">
        <v>0</v>
      </c>
    </row>
    <row r="1264" spans="1:4" x14ac:dyDescent="0.15">
      <c r="A1264" s="29"/>
      <c r="B1264" s="33"/>
      <c r="C1264" s="22" t="s">
        <v>1821</v>
      </c>
      <c r="D1264" s="7">
        <v>0</v>
      </c>
    </row>
    <row r="1265" spans="1:4" x14ac:dyDescent="0.15">
      <c r="A1265" s="29"/>
      <c r="B1265" s="33"/>
      <c r="C1265" s="23" t="s">
        <v>1822</v>
      </c>
      <c r="D1265" s="24">
        <v>24670</v>
      </c>
    </row>
    <row r="1266" spans="1:4" x14ac:dyDescent="0.15">
      <c r="A1266" s="29"/>
      <c r="B1266" s="33"/>
      <c r="C1266" s="25" t="s">
        <v>1823</v>
      </c>
      <c r="D1266" s="7">
        <v>0</v>
      </c>
    </row>
  </sheetData>
  <mergeCells count="3">
    <mergeCell ref="A2:B2"/>
    <mergeCell ref="C2:D2"/>
    <mergeCell ref="A1:D1"/>
  </mergeCells>
  <phoneticPr fontId="2" type="noConversion"/>
  <printOptions horizontalCentered="1" gridLines="1"/>
  <pageMargins left="2" right="0.75" top="1" bottom="1" header="1.1092032901841246E-169" footer="7.2142905883600036E-249"/>
  <pageSetup orientation="landscape" useFirstPageNumber="1" horizontalDpi="0" verticalDpi="0" r:id="rId1"/>
  <headerFooter alignWithMargins="0">
    <oddHeader>@$</oddHeader>
    <oddFooter>@&amp;-&amp;P&amp;-$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2"/>
  <sheetViews>
    <sheetView showGridLines="0" showZeros="0" tabSelected="1" workbookViewId="0">
      <selection activeCell="H9" sqref="H9"/>
    </sheetView>
  </sheetViews>
  <sheetFormatPr defaultColWidth="9.125" defaultRowHeight="14.25" x14ac:dyDescent="0.15"/>
  <cols>
    <col min="1" max="1" width="43.625" style="15" customWidth="1"/>
    <col min="2" max="2" width="17.625" customWidth="1"/>
    <col min="3" max="3" width="43.625" customWidth="1"/>
    <col min="4" max="4" width="17.625" customWidth="1"/>
    <col min="5" max="256" width="9.125" customWidth="1"/>
  </cols>
  <sheetData>
    <row r="1" spans="1:4" ht="33.950000000000003" customHeight="1" x14ac:dyDescent="0.15">
      <c r="A1" s="54" t="s">
        <v>1980</v>
      </c>
      <c r="B1" s="54"/>
      <c r="C1" s="54"/>
      <c r="D1" s="54"/>
    </row>
    <row r="2" spans="1:4" ht="17.100000000000001" customHeight="1" x14ac:dyDescent="0.15">
      <c r="A2" s="49"/>
      <c r="B2" s="49"/>
      <c r="D2" s="26" t="s">
        <v>0</v>
      </c>
    </row>
    <row r="3" spans="1:4" ht="17.100000000000001" customHeight="1" x14ac:dyDescent="0.15">
      <c r="A3" s="1" t="s">
        <v>1</v>
      </c>
      <c r="B3" s="1" t="s">
        <v>2</v>
      </c>
      <c r="C3" s="1" t="s">
        <v>1</v>
      </c>
      <c r="D3" s="1" t="s">
        <v>2</v>
      </c>
    </row>
    <row r="4" spans="1:4" ht="17.100000000000001" customHeight="1" x14ac:dyDescent="0.15">
      <c r="A4" s="2" t="s">
        <v>3</v>
      </c>
      <c r="B4" s="3">
        <f>SUM(B5,B379)</f>
        <v>1945430</v>
      </c>
      <c r="C4" s="16" t="s">
        <v>840</v>
      </c>
      <c r="D4" s="3">
        <f>SUM(D5,D338,D374,D375,D484,D529,D582,D637,D738,D791,D850,D875,D1003,D1058,D1259)</f>
        <v>2066701</v>
      </c>
    </row>
    <row r="5" spans="1:4" ht="17.100000000000001" customHeight="1" x14ac:dyDescent="0.15">
      <c r="A5" s="4" t="s">
        <v>4</v>
      </c>
      <c r="B5" s="5">
        <f>SUM(B6,B33,B49,B56,B234,B291,B297,B301,B310,B319,B328,B332,B341,B350,B353,B356,B359,B369,B372,B375,B378)</f>
        <v>1628905</v>
      </c>
      <c r="C5" s="17" t="s">
        <v>841</v>
      </c>
      <c r="D5" s="18">
        <f>SUM(D6+D18+D27+D39+D50+D61+D72+D84+D93+D103+D115+D124+D141+D152+D164+D174+D188+D201+D222+D240+D249+D263+D278+D285+D292+D301+D307+D315+D322+D330+D335)</f>
        <v>319251</v>
      </c>
    </row>
    <row r="6" spans="1:4" ht="17.100000000000001" customHeight="1" x14ac:dyDescent="0.15">
      <c r="A6" s="4" t="s">
        <v>5</v>
      </c>
      <c r="B6" s="3">
        <f>SUM(B7,B24,B30)</f>
        <v>458272</v>
      </c>
      <c r="C6" s="17" t="s">
        <v>842</v>
      </c>
      <c r="D6" s="3">
        <f>SUM(D7:D17)</f>
        <v>4947</v>
      </c>
    </row>
    <row r="7" spans="1:4" ht="17.100000000000001" customHeight="1" x14ac:dyDescent="0.15">
      <c r="A7" s="4" t="s">
        <v>6</v>
      </c>
      <c r="B7" s="3">
        <f>SUM(B8:B23)</f>
        <v>458272</v>
      </c>
      <c r="C7" s="19" t="s">
        <v>843</v>
      </c>
      <c r="D7" s="14">
        <v>3274</v>
      </c>
    </row>
    <row r="8" spans="1:4" ht="17.100000000000001" customHeight="1" x14ac:dyDescent="0.15">
      <c r="A8" s="6" t="s">
        <v>7</v>
      </c>
      <c r="B8" s="7">
        <v>2599</v>
      </c>
      <c r="C8" s="19" t="s">
        <v>844</v>
      </c>
      <c r="D8" s="7">
        <v>986</v>
      </c>
    </row>
    <row r="9" spans="1:4" ht="17.100000000000001" customHeight="1" x14ac:dyDescent="0.15">
      <c r="A9" s="6" t="s">
        <v>8</v>
      </c>
      <c r="B9" s="7">
        <v>6181</v>
      </c>
      <c r="C9" s="19" t="s">
        <v>845</v>
      </c>
      <c r="D9" s="7">
        <v>0</v>
      </c>
    </row>
    <row r="10" spans="1:4" ht="17.100000000000001" customHeight="1" x14ac:dyDescent="0.15">
      <c r="A10" s="6" t="s">
        <v>9</v>
      </c>
      <c r="B10" s="7">
        <v>124754</v>
      </c>
      <c r="C10" s="19" t="s">
        <v>846</v>
      </c>
      <c r="D10" s="7">
        <v>379</v>
      </c>
    </row>
    <row r="11" spans="1:4" ht="17.100000000000001" customHeight="1" x14ac:dyDescent="0.15">
      <c r="A11" s="6" t="s">
        <v>10</v>
      </c>
      <c r="B11" s="7">
        <v>349</v>
      </c>
      <c r="C11" s="19" t="s">
        <v>847</v>
      </c>
      <c r="D11" s="7">
        <v>9</v>
      </c>
    </row>
    <row r="12" spans="1:4" ht="17.100000000000001" customHeight="1" x14ac:dyDescent="0.15">
      <c r="A12" s="6" t="s">
        <v>11</v>
      </c>
      <c r="B12" s="7">
        <v>110809</v>
      </c>
      <c r="C12" s="19" t="s">
        <v>848</v>
      </c>
      <c r="D12" s="7">
        <v>0</v>
      </c>
    </row>
    <row r="13" spans="1:4" ht="17.100000000000001" customHeight="1" x14ac:dyDescent="0.15">
      <c r="A13" s="6" t="s">
        <v>12</v>
      </c>
      <c r="B13" s="7">
        <v>87242</v>
      </c>
      <c r="C13" s="19" t="s">
        <v>849</v>
      </c>
      <c r="D13" s="7">
        <v>12</v>
      </c>
    </row>
    <row r="14" spans="1:4" ht="17.100000000000001" customHeight="1" x14ac:dyDescent="0.15">
      <c r="A14" s="6" t="s">
        <v>13</v>
      </c>
      <c r="B14" s="7">
        <v>22631</v>
      </c>
      <c r="C14" s="19" t="s">
        <v>850</v>
      </c>
      <c r="D14" s="7">
        <v>180</v>
      </c>
    </row>
    <row r="15" spans="1:4" ht="17.100000000000001" customHeight="1" x14ac:dyDescent="0.15">
      <c r="A15" s="6" t="s">
        <v>14</v>
      </c>
      <c r="B15" s="7">
        <v>716</v>
      </c>
      <c r="C15" s="19" t="s">
        <v>851</v>
      </c>
      <c r="D15" s="7">
        <v>0</v>
      </c>
    </row>
    <row r="16" spans="1:4" ht="17.100000000000001" customHeight="1" x14ac:dyDescent="0.15">
      <c r="A16" s="6" t="s">
        <v>15</v>
      </c>
      <c r="B16" s="7">
        <v>-580</v>
      </c>
      <c r="C16" s="19" t="s">
        <v>852</v>
      </c>
      <c r="D16" s="7">
        <v>0</v>
      </c>
    </row>
    <row r="17" spans="1:4" ht="17.100000000000001" customHeight="1" x14ac:dyDescent="0.15">
      <c r="A17" s="6" t="s">
        <v>16</v>
      </c>
      <c r="B17" s="7">
        <v>-267</v>
      </c>
      <c r="C17" s="19" t="s">
        <v>853</v>
      </c>
      <c r="D17" s="7">
        <v>107</v>
      </c>
    </row>
    <row r="18" spans="1:4" ht="17.100000000000001" customHeight="1" x14ac:dyDescent="0.15">
      <c r="A18" s="6" t="s">
        <v>17</v>
      </c>
      <c r="B18" s="7">
        <v>0</v>
      </c>
      <c r="C18" s="17" t="s">
        <v>854</v>
      </c>
      <c r="D18" s="3">
        <f>SUM(D19:D26)</f>
        <v>4352</v>
      </c>
    </row>
    <row r="19" spans="1:4" ht="17.100000000000001" customHeight="1" x14ac:dyDescent="0.15">
      <c r="A19" s="6" t="s">
        <v>18</v>
      </c>
      <c r="B19" s="7">
        <v>0</v>
      </c>
      <c r="C19" s="19" t="s">
        <v>843</v>
      </c>
      <c r="D19" s="7">
        <v>2433</v>
      </c>
    </row>
    <row r="20" spans="1:4" ht="17.100000000000001" customHeight="1" x14ac:dyDescent="0.15">
      <c r="A20" s="6" t="s">
        <v>19</v>
      </c>
      <c r="B20" s="7">
        <v>0</v>
      </c>
      <c r="C20" s="19" t="s">
        <v>844</v>
      </c>
      <c r="D20" s="7">
        <v>1285</v>
      </c>
    </row>
    <row r="21" spans="1:4" ht="17.100000000000001" customHeight="1" x14ac:dyDescent="0.15">
      <c r="A21" s="6" t="s">
        <v>20</v>
      </c>
      <c r="B21" s="7">
        <v>-856</v>
      </c>
      <c r="C21" s="19" t="s">
        <v>845</v>
      </c>
      <c r="D21" s="7">
        <v>0</v>
      </c>
    </row>
    <row r="22" spans="1:4" ht="17.100000000000001" customHeight="1" x14ac:dyDescent="0.15">
      <c r="A22" s="6" t="s">
        <v>21</v>
      </c>
      <c r="B22" s="7">
        <v>-313</v>
      </c>
      <c r="C22" s="19" t="s">
        <v>855</v>
      </c>
      <c r="D22" s="7">
        <v>199</v>
      </c>
    </row>
    <row r="23" spans="1:4" ht="17.100000000000001" customHeight="1" x14ac:dyDescent="0.15">
      <c r="A23" s="6" t="s">
        <v>22</v>
      </c>
      <c r="B23" s="7">
        <v>105007</v>
      </c>
      <c r="C23" s="19" t="s">
        <v>856</v>
      </c>
      <c r="D23" s="7">
        <v>147</v>
      </c>
    </row>
    <row r="24" spans="1:4" ht="17.100000000000001" customHeight="1" x14ac:dyDescent="0.15">
      <c r="A24" s="4" t="s">
        <v>23</v>
      </c>
      <c r="B24" s="3">
        <f>SUM(B25:B29)</f>
        <v>0</v>
      </c>
      <c r="C24" s="19" t="s">
        <v>857</v>
      </c>
      <c r="D24" s="7">
        <v>73</v>
      </c>
    </row>
    <row r="25" spans="1:4" ht="17.100000000000001" customHeight="1" x14ac:dyDescent="0.15">
      <c r="A25" s="6" t="s">
        <v>24</v>
      </c>
      <c r="B25" s="7">
        <v>0</v>
      </c>
      <c r="C25" s="19" t="s">
        <v>852</v>
      </c>
      <c r="D25" s="7">
        <v>0</v>
      </c>
    </row>
    <row r="26" spans="1:4" ht="17.100000000000001" customHeight="1" x14ac:dyDescent="0.15">
      <c r="A26" s="6" t="s">
        <v>25</v>
      </c>
      <c r="B26" s="7">
        <v>0</v>
      </c>
      <c r="C26" s="19" t="s">
        <v>858</v>
      </c>
      <c r="D26" s="7">
        <v>215</v>
      </c>
    </row>
    <row r="27" spans="1:4" ht="17.100000000000001" customHeight="1" x14ac:dyDescent="0.15">
      <c r="A27" s="6" t="s">
        <v>26</v>
      </c>
      <c r="B27" s="7">
        <v>0</v>
      </c>
      <c r="C27" s="17" t="s">
        <v>859</v>
      </c>
      <c r="D27" s="3">
        <f>SUM(D28:D38)</f>
        <v>118636</v>
      </c>
    </row>
    <row r="28" spans="1:4" ht="17.100000000000001" customHeight="1" x14ac:dyDescent="0.15">
      <c r="A28" s="6" t="s">
        <v>27</v>
      </c>
      <c r="B28" s="7">
        <v>0</v>
      </c>
      <c r="C28" s="19" t="s">
        <v>843</v>
      </c>
      <c r="D28" s="7">
        <v>73367</v>
      </c>
    </row>
    <row r="29" spans="1:4" ht="17.100000000000001" customHeight="1" x14ac:dyDescent="0.15">
      <c r="A29" s="6" t="s">
        <v>28</v>
      </c>
      <c r="B29" s="7">
        <v>0</v>
      </c>
      <c r="C29" s="19" t="s">
        <v>844</v>
      </c>
      <c r="D29" s="7">
        <v>21448</v>
      </c>
    </row>
    <row r="30" spans="1:4" ht="17.100000000000001" customHeight="1" x14ac:dyDescent="0.15">
      <c r="A30" s="4" t="s">
        <v>29</v>
      </c>
      <c r="B30" s="3">
        <f>SUM(B31:B32)</f>
        <v>0</v>
      </c>
      <c r="C30" s="19" t="s">
        <v>845</v>
      </c>
      <c r="D30" s="7">
        <v>11091</v>
      </c>
    </row>
    <row r="31" spans="1:4" ht="17.100000000000001" customHeight="1" x14ac:dyDescent="0.15">
      <c r="A31" s="6" t="s">
        <v>30</v>
      </c>
      <c r="B31" s="7">
        <v>0</v>
      </c>
      <c r="C31" s="19" t="s">
        <v>860</v>
      </c>
      <c r="D31" s="7">
        <v>0</v>
      </c>
    </row>
    <row r="32" spans="1:4" ht="17.100000000000001" customHeight="1" x14ac:dyDescent="0.15">
      <c r="A32" s="6" t="s">
        <v>31</v>
      </c>
      <c r="B32" s="7">
        <v>0</v>
      </c>
      <c r="C32" s="19" t="s">
        <v>861</v>
      </c>
      <c r="D32" s="7">
        <v>1143</v>
      </c>
    </row>
    <row r="33" spans="1:4" ht="17.100000000000001" customHeight="1" x14ac:dyDescent="0.15">
      <c r="A33" s="4" t="s">
        <v>32</v>
      </c>
      <c r="B33" s="3">
        <f>SUM(B34,B44,B48)</f>
        <v>0</v>
      </c>
      <c r="C33" s="19" t="s">
        <v>862</v>
      </c>
      <c r="D33" s="7">
        <v>752</v>
      </c>
    </row>
    <row r="34" spans="1:4" ht="17.100000000000001" customHeight="1" x14ac:dyDescent="0.15">
      <c r="A34" s="4" t="s">
        <v>33</v>
      </c>
      <c r="B34" s="3">
        <f>SUM(B35:B43)</f>
        <v>0</v>
      </c>
      <c r="C34" s="19" t="s">
        <v>863</v>
      </c>
      <c r="D34" s="7">
        <v>30</v>
      </c>
    </row>
    <row r="35" spans="1:4" ht="17.100000000000001" customHeight="1" x14ac:dyDescent="0.15">
      <c r="A35" s="6" t="s">
        <v>34</v>
      </c>
      <c r="B35" s="7">
        <v>0</v>
      </c>
      <c r="C35" s="19" t="s">
        <v>864</v>
      </c>
      <c r="D35" s="7">
        <v>53</v>
      </c>
    </row>
    <row r="36" spans="1:4" ht="17.100000000000001" customHeight="1" x14ac:dyDescent="0.15">
      <c r="A36" s="6" t="s">
        <v>35</v>
      </c>
      <c r="B36" s="7">
        <v>0</v>
      </c>
      <c r="C36" s="19" t="s">
        <v>865</v>
      </c>
      <c r="D36" s="7">
        <v>11</v>
      </c>
    </row>
    <row r="37" spans="1:4" ht="17.100000000000001" customHeight="1" x14ac:dyDescent="0.15">
      <c r="A37" s="6" t="s">
        <v>36</v>
      </c>
      <c r="B37" s="7">
        <v>0</v>
      </c>
      <c r="C37" s="19" t="s">
        <v>852</v>
      </c>
      <c r="D37" s="7">
        <v>1282</v>
      </c>
    </row>
    <row r="38" spans="1:4" ht="17.100000000000001" customHeight="1" x14ac:dyDescent="0.15">
      <c r="A38" s="6" t="s">
        <v>37</v>
      </c>
      <c r="B38" s="7">
        <v>0</v>
      </c>
      <c r="C38" s="19" t="s">
        <v>866</v>
      </c>
      <c r="D38" s="7">
        <v>9459</v>
      </c>
    </row>
    <row r="39" spans="1:4" ht="17.100000000000001" customHeight="1" x14ac:dyDescent="0.15">
      <c r="A39" s="6" t="s">
        <v>38</v>
      </c>
      <c r="B39" s="7">
        <v>0</v>
      </c>
      <c r="C39" s="17" t="s">
        <v>867</v>
      </c>
      <c r="D39" s="3">
        <f>SUM(D40:D49)</f>
        <v>5783</v>
      </c>
    </row>
    <row r="40" spans="1:4" ht="17.100000000000001" customHeight="1" x14ac:dyDescent="0.15">
      <c r="A40" s="6" t="s">
        <v>39</v>
      </c>
      <c r="B40" s="7">
        <v>0</v>
      </c>
      <c r="C40" s="19" t="s">
        <v>843</v>
      </c>
      <c r="D40" s="7">
        <v>3602</v>
      </c>
    </row>
    <row r="41" spans="1:4" ht="17.100000000000001" customHeight="1" x14ac:dyDescent="0.15">
      <c r="A41" s="6" t="s">
        <v>40</v>
      </c>
      <c r="B41" s="7">
        <v>0</v>
      </c>
      <c r="C41" s="19" t="s">
        <v>844</v>
      </c>
      <c r="D41" s="7">
        <v>605</v>
      </c>
    </row>
    <row r="42" spans="1:4" ht="17.100000000000001" customHeight="1" x14ac:dyDescent="0.15">
      <c r="A42" s="6" t="s">
        <v>41</v>
      </c>
      <c r="B42" s="7">
        <v>0</v>
      </c>
      <c r="C42" s="19" t="s">
        <v>845</v>
      </c>
      <c r="D42" s="7">
        <v>0</v>
      </c>
    </row>
    <row r="43" spans="1:4" ht="17.100000000000001" customHeight="1" x14ac:dyDescent="0.15">
      <c r="A43" s="6" t="s">
        <v>42</v>
      </c>
      <c r="B43" s="7">
        <v>0</v>
      </c>
      <c r="C43" s="19" t="s">
        <v>868</v>
      </c>
      <c r="D43" s="7">
        <v>23</v>
      </c>
    </row>
    <row r="44" spans="1:4" ht="17.100000000000001" customHeight="1" x14ac:dyDescent="0.15">
      <c r="A44" s="4" t="s">
        <v>43</v>
      </c>
      <c r="B44" s="3">
        <f>SUM(B45:B47)</f>
        <v>0</v>
      </c>
      <c r="C44" s="19" t="s">
        <v>869</v>
      </c>
      <c r="D44" s="7">
        <v>54</v>
      </c>
    </row>
    <row r="45" spans="1:4" ht="17.100000000000001" customHeight="1" x14ac:dyDescent="0.15">
      <c r="A45" s="6" t="s">
        <v>44</v>
      </c>
      <c r="B45" s="7">
        <v>0</v>
      </c>
      <c r="C45" s="19" t="s">
        <v>870</v>
      </c>
      <c r="D45" s="7">
        <v>74</v>
      </c>
    </row>
    <row r="46" spans="1:4" ht="17.100000000000001" customHeight="1" x14ac:dyDescent="0.15">
      <c r="A46" s="6" t="s">
        <v>45</v>
      </c>
      <c r="B46" s="7">
        <v>0</v>
      </c>
      <c r="C46" s="19" t="s">
        <v>871</v>
      </c>
      <c r="D46" s="7">
        <v>166</v>
      </c>
    </row>
    <row r="47" spans="1:4" ht="17.100000000000001" customHeight="1" x14ac:dyDescent="0.15">
      <c r="A47" s="6" t="s">
        <v>46</v>
      </c>
      <c r="B47" s="7">
        <v>0</v>
      </c>
      <c r="C47" s="19" t="s">
        <v>872</v>
      </c>
      <c r="D47" s="7">
        <v>402</v>
      </c>
    </row>
    <row r="48" spans="1:4" ht="17.100000000000001" customHeight="1" x14ac:dyDescent="0.15">
      <c r="A48" s="4" t="s">
        <v>47</v>
      </c>
      <c r="B48" s="7">
        <v>0</v>
      </c>
      <c r="C48" s="19" t="s">
        <v>852</v>
      </c>
      <c r="D48" s="7">
        <v>159</v>
      </c>
    </row>
    <row r="49" spans="1:4" ht="17.100000000000001" customHeight="1" x14ac:dyDescent="0.15">
      <c r="A49" s="4" t="s">
        <v>48</v>
      </c>
      <c r="B49" s="3">
        <f>SUM(B50:B55)</f>
        <v>370119</v>
      </c>
      <c r="C49" s="19" t="s">
        <v>873</v>
      </c>
      <c r="D49" s="7">
        <v>698</v>
      </c>
    </row>
    <row r="50" spans="1:4" ht="17.100000000000001" customHeight="1" x14ac:dyDescent="0.15">
      <c r="A50" s="4" t="s">
        <v>49</v>
      </c>
      <c r="B50" s="7">
        <v>0</v>
      </c>
      <c r="C50" s="17" t="s">
        <v>874</v>
      </c>
      <c r="D50" s="3">
        <f>SUM(D51:D60)</f>
        <v>2415</v>
      </c>
    </row>
    <row r="51" spans="1:4" ht="17.100000000000001" customHeight="1" x14ac:dyDescent="0.15">
      <c r="A51" s="4" t="s">
        <v>50</v>
      </c>
      <c r="B51" s="7">
        <v>0</v>
      </c>
      <c r="C51" s="19" t="s">
        <v>843</v>
      </c>
      <c r="D51" s="7">
        <v>1581</v>
      </c>
    </row>
    <row r="52" spans="1:4" ht="17.100000000000001" customHeight="1" x14ac:dyDescent="0.15">
      <c r="A52" s="4" t="s">
        <v>51</v>
      </c>
      <c r="B52" s="7">
        <v>0</v>
      </c>
      <c r="C52" s="19" t="s">
        <v>844</v>
      </c>
      <c r="D52" s="7">
        <v>128</v>
      </c>
    </row>
    <row r="53" spans="1:4" ht="17.100000000000001" customHeight="1" x14ac:dyDescent="0.15">
      <c r="A53" s="4" t="s">
        <v>52</v>
      </c>
      <c r="B53" s="7">
        <v>369485</v>
      </c>
      <c r="C53" s="19" t="s">
        <v>845</v>
      </c>
      <c r="D53" s="7">
        <v>0</v>
      </c>
    </row>
    <row r="54" spans="1:4" ht="17.100000000000001" customHeight="1" x14ac:dyDescent="0.15">
      <c r="A54" s="4" t="s">
        <v>53</v>
      </c>
      <c r="B54" s="7">
        <v>634</v>
      </c>
      <c r="C54" s="19" t="s">
        <v>875</v>
      </c>
      <c r="D54" s="7">
        <v>64</v>
      </c>
    </row>
    <row r="55" spans="1:4" ht="17.100000000000001" customHeight="1" x14ac:dyDescent="0.15">
      <c r="A55" s="4" t="s">
        <v>54</v>
      </c>
      <c r="B55" s="7">
        <v>0</v>
      </c>
      <c r="C55" s="19" t="s">
        <v>876</v>
      </c>
      <c r="D55" s="7">
        <v>319</v>
      </c>
    </row>
    <row r="56" spans="1:4" ht="17.100000000000001" customHeight="1" x14ac:dyDescent="0.15">
      <c r="A56" s="4" t="s">
        <v>55</v>
      </c>
      <c r="B56" s="3">
        <f>SUM(B57,B63,B64,B67,B73,B78,B83,B87:B93,B96:B98,B101,B106:B107,B113:B114,B120,B126,B132,B138,B142,B145:B146,B152,B156:B158,B225:B226,B229:B231)</f>
        <v>190561</v>
      </c>
      <c r="C56" s="19" t="s">
        <v>877</v>
      </c>
      <c r="D56" s="7">
        <v>11</v>
      </c>
    </row>
    <row r="57" spans="1:4" ht="17.100000000000001" customHeight="1" x14ac:dyDescent="0.15">
      <c r="A57" s="4" t="s">
        <v>56</v>
      </c>
      <c r="B57" s="3">
        <f>SUM(B58:B62)</f>
        <v>0</v>
      </c>
      <c r="C57" s="19" t="s">
        <v>878</v>
      </c>
      <c r="D57" s="7">
        <v>120</v>
      </c>
    </row>
    <row r="58" spans="1:4" ht="17.100000000000001" customHeight="1" x14ac:dyDescent="0.15">
      <c r="A58" s="6" t="s">
        <v>57</v>
      </c>
      <c r="B58" s="7">
        <v>0</v>
      </c>
      <c r="C58" s="19" t="s">
        <v>879</v>
      </c>
      <c r="D58" s="7">
        <v>142</v>
      </c>
    </row>
    <row r="59" spans="1:4" ht="17.100000000000001" customHeight="1" x14ac:dyDescent="0.15">
      <c r="A59" s="6" t="s">
        <v>58</v>
      </c>
      <c r="B59" s="7">
        <v>0</v>
      </c>
      <c r="C59" s="19" t="s">
        <v>852</v>
      </c>
      <c r="D59" s="7">
        <v>38</v>
      </c>
    </row>
    <row r="60" spans="1:4" ht="17.100000000000001" customHeight="1" x14ac:dyDescent="0.15">
      <c r="A60" s="6" t="s">
        <v>59</v>
      </c>
      <c r="B60" s="7">
        <v>0</v>
      </c>
      <c r="C60" s="19" t="s">
        <v>880</v>
      </c>
      <c r="D60" s="7">
        <v>12</v>
      </c>
    </row>
    <row r="61" spans="1:4" ht="17.100000000000001" customHeight="1" x14ac:dyDescent="0.15">
      <c r="A61" s="6" t="s">
        <v>60</v>
      </c>
      <c r="B61" s="7">
        <v>0</v>
      </c>
      <c r="C61" s="17" t="s">
        <v>881</v>
      </c>
      <c r="D61" s="3">
        <f>SUM(D62:D71)</f>
        <v>17070</v>
      </c>
    </row>
    <row r="62" spans="1:4" ht="17.100000000000001" customHeight="1" x14ac:dyDescent="0.15">
      <c r="A62" s="6" t="s">
        <v>61</v>
      </c>
      <c r="B62" s="7">
        <v>0</v>
      </c>
      <c r="C62" s="19" t="s">
        <v>843</v>
      </c>
      <c r="D62" s="7">
        <v>6577</v>
      </c>
    </row>
    <row r="63" spans="1:4" ht="17.100000000000001" customHeight="1" x14ac:dyDescent="0.15">
      <c r="A63" s="4" t="s">
        <v>62</v>
      </c>
      <c r="B63" s="7">
        <v>0</v>
      </c>
      <c r="C63" s="19" t="s">
        <v>844</v>
      </c>
      <c r="D63" s="7">
        <v>3003</v>
      </c>
    </row>
    <row r="64" spans="1:4" ht="17.100000000000001" customHeight="1" x14ac:dyDescent="0.15">
      <c r="A64" s="4" t="s">
        <v>63</v>
      </c>
      <c r="B64" s="3">
        <f>SUM(B65:B66)</f>
        <v>0</v>
      </c>
      <c r="C64" s="19" t="s">
        <v>845</v>
      </c>
      <c r="D64" s="7">
        <v>0</v>
      </c>
    </row>
    <row r="65" spans="1:4" ht="17.100000000000001" customHeight="1" x14ac:dyDescent="0.15">
      <c r="A65" s="6" t="s">
        <v>64</v>
      </c>
      <c r="B65" s="7">
        <v>0</v>
      </c>
      <c r="C65" s="19" t="s">
        <v>882</v>
      </c>
      <c r="D65" s="7">
        <v>15</v>
      </c>
    </row>
    <row r="66" spans="1:4" ht="17.100000000000001" customHeight="1" x14ac:dyDescent="0.15">
      <c r="A66" s="6" t="s">
        <v>65</v>
      </c>
      <c r="B66" s="7">
        <v>0</v>
      </c>
      <c r="C66" s="19" t="s">
        <v>883</v>
      </c>
      <c r="D66" s="7">
        <v>111</v>
      </c>
    </row>
    <row r="67" spans="1:4" ht="17.100000000000001" customHeight="1" x14ac:dyDescent="0.15">
      <c r="A67" s="4" t="s">
        <v>66</v>
      </c>
      <c r="B67" s="3">
        <f>SUM(B68:B72)</f>
        <v>0</v>
      </c>
      <c r="C67" s="19" t="s">
        <v>884</v>
      </c>
      <c r="D67" s="7">
        <v>130</v>
      </c>
    </row>
    <row r="68" spans="1:4" ht="17.100000000000001" customHeight="1" x14ac:dyDescent="0.15">
      <c r="A68" s="6" t="s">
        <v>67</v>
      </c>
      <c r="B68" s="7">
        <v>0</v>
      </c>
      <c r="C68" s="19" t="s">
        <v>885</v>
      </c>
      <c r="D68" s="7">
        <v>629</v>
      </c>
    </row>
    <row r="69" spans="1:4" ht="17.100000000000001" customHeight="1" x14ac:dyDescent="0.15">
      <c r="A69" s="6" t="s">
        <v>68</v>
      </c>
      <c r="B69" s="7">
        <v>0</v>
      </c>
      <c r="C69" s="19" t="s">
        <v>886</v>
      </c>
      <c r="D69" s="7">
        <v>0</v>
      </c>
    </row>
    <row r="70" spans="1:4" ht="17.100000000000001" customHeight="1" x14ac:dyDescent="0.15">
      <c r="A70" s="6" t="s">
        <v>69</v>
      </c>
      <c r="B70" s="7">
        <v>0</v>
      </c>
      <c r="C70" s="19" t="s">
        <v>852</v>
      </c>
      <c r="D70" s="7">
        <v>533</v>
      </c>
    </row>
    <row r="71" spans="1:4" ht="17.100000000000001" customHeight="1" x14ac:dyDescent="0.15">
      <c r="A71" s="6" t="s">
        <v>70</v>
      </c>
      <c r="B71" s="7">
        <v>0</v>
      </c>
      <c r="C71" s="19" t="s">
        <v>887</v>
      </c>
      <c r="D71" s="7">
        <v>6072</v>
      </c>
    </row>
    <row r="72" spans="1:4" ht="17.100000000000001" customHeight="1" x14ac:dyDescent="0.15">
      <c r="A72" s="6" t="s">
        <v>71</v>
      </c>
      <c r="B72" s="7">
        <v>0</v>
      </c>
      <c r="C72" s="17" t="s">
        <v>888</v>
      </c>
      <c r="D72" s="3">
        <f>SUM(D73:D83)</f>
        <v>58019</v>
      </c>
    </row>
    <row r="73" spans="1:4" ht="17.100000000000001" customHeight="1" x14ac:dyDescent="0.15">
      <c r="A73" s="4" t="s">
        <v>72</v>
      </c>
      <c r="B73" s="3">
        <f>SUM(B74:B77)</f>
        <v>0</v>
      </c>
      <c r="C73" s="19" t="s">
        <v>843</v>
      </c>
      <c r="D73" s="7">
        <v>4034</v>
      </c>
    </row>
    <row r="74" spans="1:4" ht="17.100000000000001" customHeight="1" x14ac:dyDescent="0.15">
      <c r="A74" s="6" t="s">
        <v>73</v>
      </c>
      <c r="B74" s="7">
        <v>0</v>
      </c>
      <c r="C74" s="19" t="s">
        <v>844</v>
      </c>
      <c r="D74" s="7">
        <v>37700</v>
      </c>
    </row>
    <row r="75" spans="1:4" ht="17.100000000000001" customHeight="1" x14ac:dyDescent="0.15">
      <c r="A75" s="6" t="s">
        <v>74</v>
      </c>
      <c r="B75" s="7">
        <v>0</v>
      </c>
      <c r="C75" s="19" t="s">
        <v>845</v>
      </c>
      <c r="D75" s="7">
        <v>0</v>
      </c>
    </row>
    <row r="76" spans="1:4" ht="17.100000000000001" customHeight="1" x14ac:dyDescent="0.15">
      <c r="A76" s="6" t="s">
        <v>75</v>
      </c>
      <c r="B76" s="7">
        <v>0</v>
      </c>
      <c r="C76" s="19" t="s">
        <v>889</v>
      </c>
      <c r="D76" s="7">
        <v>363</v>
      </c>
    </row>
    <row r="77" spans="1:4" ht="17.100000000000001" customHeight="1" x14ac:dyDescent="0.15">
      <c r="A77" s="6" t="s">
        <v>76</v>
      </c>
      <c r="B77" s="7">
        <v>0</v>
      </c>
      <c r="C77" s="19" t="s">
        <v>890</v>
      </c>
      <c r="D77" s="7">
        <v>1229</v>
      </c>
    </row>
    <row r="78" spans="1:4" ht="17.100000000000001" customHeight="1" x14ac:dyDescent="0.15">
      <c r="A78" s="4" t="s">
        <v>77</v>
      </c>
      <c r="B78" s="3">
        <f>SUM(B79:B82)</f>
        <v>0</v>
      </c>
      <c r="C78" s="19" t="s">
        <v>891</v>
      </c>
      <c r="D78" s="7">
        <v>6445</v>
      </c>
    </row>
    <row r="79" spans="1:4" ht="17.100000000000001" customHeight="1" x14ac:dyDescent="0.15">
      <c r="A79" s="6" t="s">
        <v>78</v>
      </c>
      <c r="B79" s="7">
        <v>0</v>
      </c>
      <c r="C79" s="19" t="s">
        <v>892</v>
      </c>
      <c r="D79" s="7">
        <v>18</v>
      </c>
    </row>
    <row r="80" spans="1:4" ht="17.100000000000001" customHeight="1" x14ac:dyDescent="0.15">
      <c r="A80" s="6" t="s">
        <v>79</v>
      </c>
      <c r="B80" s="7">
        <v>0</v>
      </c>
      <c r="C80" s="19" t="s">
        <v>893</v>
      </c>
      <c r="D80" s="7">
        <v>955</v>
      </c>
    </row>
    <row r="81" spans="1:4" ht="17.100000000000001" customHeight="1" x14ac:dyDescent="0.15">
      <c r="A81" s="6" t="s">
        <v>80</v>
      </c>
      <c r="B81" s="7">
        <v>0</v>
      </c>
      <c r="C81" s="19" t="s">
        <v>885</v>
      </c>
      <c r="D81" s="7">
        <v>1193</v>
      </c>
    </row>
    <row r="82" spans="1:4" ht="17.100000000000001" customHeight="1" x14ac:dyDescent="0.15">
      <c r="A82" s="6" t="s">
        <v>81</v>
      </c>
      <c r="B82" s="7">
        <v>0</v>
      </c>
      <c r="C82" s="19" t="s">
        <v>852</v>
      </c>
      <c r="D82" s="7">
        <v>0</v>
      </c>
    </row>
    <row r="83" spans="1:4" ht="17.100000000000001" customHeight="1" x14ac:dyDescent="0.15">
      <c r="A83" s="4" t="s">
        <v>82</v>
      </c>
      <c r="B83" s="3">
        <f>SUM(B84:B86)</f>
        <v>0</v>
      </c>
      <c r="C83" s="19" t="s">
        <v>894</v>
      </c>
      <c r="D83" s="7">
        <v>6082</v>
      </c>
    </row>
    <row r="84" spans="1:4" ht="17.100000000000001" customHeight="1" x14ac:dyDescent="0.15">
      <c r="A84" s="6" t="s">
        <v>83</v>
      </c>
      <c r="B84" s="7">
        <v>0</v>
      </c>
      <c r="C84" s="17" t="s">
        <v>895</v>
      </c>
      <c r="D84" s="3">
        <f>SUM(D85:D92)</f>
        <v>2436</v>
      </c>
    </row>
    <row r="85" spans="1:4" ht="17.100000000000001" customHeight="1" x14ac:dyDescent="0.15">
      <c r="A85" s="6" t="s">
        <v>84</v>
      </c>
      <c r="B85" s="7">
        <v>0</v>
      </c>
      <c r="C85" s="19" t="s">
        <v>843</v>
      </c>
      <c r="D85" s="7">
        <v>1965</v>
      </c>
    </row>
    <row r="86" spans="1:4" ht="17.100000000000001" customHeight="1" x14ac:dyDescent="0.15">
      <c r="A86" s="6" t="s">
        <v>85</v>
      </c>
      <c r="B86" s="7">
        <v>0</v>
      </c>
      <c r="C86" s="19" t="s">
        <v>844</v>
      </c>
      <c r="D86" s="7">
        <v>185</v>
      </c>
    </row>
    <row r="87" spans="1:4" ht="17.100000000000001" customHeight="1" x14ac:dyDescent="0.15">
      <c r="A87" s="4" t="s">
        <v>86</v>
      </c>
      <c r="B87" s="7">
        <v>0</v>
      </c>
      <c r="C87" s="19" t="s">
        <v>845</v>
      </c>
      <c r="D87" s="7">
        <v>0</v>
      </c>
    </row>
    <row r="88" spans="1:4" ht="17.100000000000001" customHeight="1" x14ac:dyDescent="0.15">
      <c r="A88" s="4" t="s">
        <v>87</v>
      </c>
      <c r="B88" s="7">
        <v>0</v>
      </c>
      <c r="C88" s="19" t="s">
        <v>896</v>
      </c>
      <c r="D88" s="7">
        <v>259</v>
      </c>
    </row>
    <row r="89" spans="1:4" ht="17.100000000000001" customHeight="1" x14ac:dyDescent="0.15">
      <c r="A89" s="4" t="s">
        <v>88</v>
      </c>
      <c r="B89" s="7">
        <v>0</v>
      </c>
      <c r="C89" s="19" t="s">
        <v>897</v>
      </c>
      <c r="D89" s="7">
        <v>0</v>
      </c>
    </row>
    <row r="90" spans="1:4" ht="17.100000000000001" customHeight="1" x14ac:dyDescent="0.15">
      <c r="A90" s="4" t="s">
        <v>89</v>
      </c>
      <c r="B90" s="7">
        <v>0</v>
      </c>
      <c r="C90" s="19" t="s">
        <v>885</v>
      </c>
      <c r="D90" s="7">
        <v>9</v>
      </c>
    </row>
    <row r="91" spans="1:4" ht="17.100000000000001" customHeight="1" x14ac:dyDescent="0.15">
      <c r="A91" s="4" t="s">
        <v>90</v>
      </c>
      <c r="B91" s="7">
        <v>0</v>
      </c>
      <c r="C91" s="19" t="s">
        <v>852</v>
      </c>
      <c r="D91" s="7">
        <v>0</v>
      </c>
    </row>
    <row r="92" spans="1:4" ht="17.100000000000001" customHeight="1" x14ac:dyDescent="0.15">
      <c r="A92" s="4" t="s">
        <v>91</v>
      </c>
      <c r="B92" s="7">
        <v>0</v>
      </c>
      <c r="C92" s="19" t="s">
        <v>898</v>
      </c>
      <c r="D92" s="7">
        <v>18</v>
      </c>
    </row>
    <row r="93" spans="1:4" ht="17.100000000000001" customHeight="1" x14ac:dyDescent="0.15">
      <c r="A93" s="4" t="s">
        <v>92</v>
      </c>
      <c r="B93" s="3">
        <f>SUM(B94:B95)</f>
        <v>0</v>
      </c>
      <c r="C93" s="17" t="s">
        <v>899</v>
      </c>
      <c r="D93" s="3">
        <f>SUM(D94:D102)</f>
        <v>2689</v>
      </c>
    </row>
    <row r="94" spans="1:4" ht="17.100000000000001" customHeight="1" x14ac:dyDescent="0.15">
      <c r="A94" s="6" t="s">
        <v>93</v>
      </c>
      <c r="B94" s="7">
        <v>0</v>
      </c>
      <c r="C94" s="19" t="s">
        <v>843</v>
      </c>
      <c r="D94" s="7">
        <v>1904</v>
      </c>
    </row>
    <row r="95" spans="1:4" ht="17.100000000000001" customHeight="1" x14ac:dyDescent="0.15">
      <c r="A95" s="6" t="s">
        <v>94</v>
      </c>
      <c r="B95" s="7">
        <v>0</v>
      </c>
      <c r="C95" s="19" t="s">
        <v>844</v>
      </c>
      <c r="D95" s="7">
        <v>522</v>
      </c>
    </row>
    <row r="96" spans="1:4" ht="17.100000000000001" customHeight="1" x14ac:dyDescent="0.15">
      <c r="A96" s="4" t="s">
        <v>95</v>
      </c>
      <c r="B96" s="7">
        <v>0</v>
      </c>
      <c r="C96" s="19" t="s">
        <v>845</v>
      </c>
      <c r="D96" s="7">
        <v>0</v>
      </c>
    </row>
    <row r="97" spans="1:4" ht="17.100000000000001" customHeight="1" x14ac:dyDescent="0.15">
      <c r="A97" s="4" t="s">
        <v>96</v>
      </c>
      <c r="B97" s="7">
        <v>0</v>
      </c>
      <c r="C97" s="19" t="s">
        <v>900</v>
      </c>
      <c r="D97" s="7">
        <v>100</v>
      </c>
    </row>
    <row r="98" spans="1:4" ht="17.100000000000001" customHeight="1" x14ac:dyDescent="0.15">
      <c r="A98" s="4" t="s">
        <v>97</v>
      </c>
      <c r="B98" s="3">
        <f>SUM(B99:B100)</f>
        <v>0</v>
      </c>
      <c r="C98" s="19" t="s">
        <v>901</v>
      </c>
      <c r="D98" s="7">
        <v>118</v>
      </c>
    </row>
    <row r="99" spans="1:4" ht="17.100000000000001" customHeight="1" x14ac:dyDescent="0.15">
      <c r="A99" s="6" t="s">
        <v>98</v>
      </c>
      <c r="B99" s="7">
        <v>0</v>
      </c>
      <c r="C99" s="19" t="s">
        <v>902</v>
      </c>
      <c r="D99" s="7">
        <v>0</v>
      </c>
    </row>
    <row r="100" spans="1:4" ht="17.100000000000001" customHeight="1" x14ac:dyDescent="0.15">
      <c r="A100" s="6" t="s">
        <v>99</v>
      </c>
      <c r="B100" s="7">
        <v>0</v>
      </c>
      <c r="C100" s="19" t="s">
        <v>885</v>
      </c>
      <c r="D100" s="7">
        <v>0</v>
      </c>
    </row>
    <row r="101" spans="1:4" ht="17.100000000000001" customHeight="1" x14ac:dyDescent="0.15">
      <c r="A101" s="4" t="s">
        <v>100</v>
      </c>
      <c r="B101" s="3">
        <f>SUM(B102:B105)</f>
        <v>0</v>
      </c>
      <c r="C101" s="19" t="s">
        <v>852</v>
      </c>
      <c r="D101" s="7">
        <v>0</v>
      </c>
    </row>
    <row r="102" spans="1:4" ht="17.100000000000001" customHeight="1" x14ac:dyDescent="0.15">
      <c r="A102" s="6" t="s">
        <v>101</v>
      </c>
      <c r="B102" s="7">
        <v>0</v>
      </c>
      <c r="C102" s="19" t="s">
        <v>903</v>
      </c>
      <c r="D102" s="7">
        <v>45</v>
      </c>
    </row>
    <row r="103" spans="1:4" ht="17.100000000000001" customHeight="1" x14ac:dyDescent="0.15">
      <c r="A103" s="6" t="s">
        <v>102</v>
      </c>
      <c r="B103" s="7">
        <v>0</v>
      </c>
      <c r="C103" s="17" t="s">
        <v>904</v>
      </c>
      <c r="D103" s="3">
        <f>SUM(D104:D114)</f>
        <v>9730</v>
      </c>
    </row>
    <row r="104" spans="1:4" ht="17.100000000000001" customHeight="1" x14ac:dyDescent="0.15">
      <c r="A104" s="6" t="s">
        <v>103</v>
      </c>
      <c r="B104" s="7">
        <v>0</v>
      </c>
      <c r="C104" s="19" t="s">
        <v>843</v>
      </c>
      <c r="D104" s="7">
        <v>2245</v>
      </c>
    </row>
    <row r="105" spans="1:4" ht="17.100000000000001" customHeight="1" x14ac:dyDescent="0.15">
      <c r="A105" s="6" t="s">
        <v>104</v>
      </c>
      <c r="B105" s="7">
        <v>0</v>
      </c>
      <c r="C105" s="19" t="s">
        <v>844</v>
      </c>
      <c r="D105" s="7">
        <v>761</v>
      </c>
    </row>
    <row r="106" spans="1:4" ht="17.100000000000001" customHeight="1" x14ac:dyDescent="0.15">
      <c r="A106" s="4" t="s">
        <v>105</v>
      </c>
      <c r="B106" s="7">
        <v>0</v>
      </c>
      <c r="C106" s="19" t="s">
        <v>845</v>
      </c>
      <c r="D106" s="7">
        <v>0</v>
      </c>
    </row>
    <row r="107" spans="1:4" ht="17.100000000000001" customHeight="1" x14ac:dyDescent="0.15">
      <c r="A107" s="4" t="s">
        <v>106</v>
      </c>
      <c r="B107" s="3">
        <f>SUM(B108:B112)</f>
        <v>0</v>
      </c>
      <c r="C107" s="19" t="s">
        <v>905</v>
      </c>
      <c r="D107" s="7">
        <v>60</v>
      </c>
    </row>
    <row r="108" spans="1:4" ht="17.100000000000001" customHeight="1" x14ac:dyDescent="0.15">
      <c r="A108" s="6" t="s">
        <v>107</v>
      </c>
      <c r="B108" s="7">
        <v>0</v>
      </c>
      <c r="C108" s="19" t="s">
        <v>906</v>
      </c>
      <c r="D108" s="7">
        <v>6</v>
      </c>
    </row>
    <row r="109" spans="1:4" ht="17.100000000000001" customHeight="1" x14ac:dyDescent="0.15">
      <c r="A109" s="6" t="s">
        <v>108</v>
      </c>
      <c r="B109" s="7">
        <v>0</v>
      </c>
      <c r="C109" s="19" t="s">
        <v>907</v>
      </c>
      <c r="D109" s="7">
        <v>417</v>
      </c>
    </row>
    <row r="110" spans="1:4" ht="17.100000000000001" customHeight="1" x14ac:dyDescent="0.15">
      <c r="A110" s="6" t="s">
        <v>109</v>
      </c>
      <c r="B110" s="7">
        <v>0</v>
      </c>
      <c r="C110" s="19" t="s">
        <v>908</v>
      </c>
      <c r="D110" s="7">
        <v>4</v>
      </c>
    </row>
    <row r="111" spans="1:4" ht="17.100000000000001" customHeight="1" x14ac:dyDescent="0.15">
      <c r="A111" s="6" t="s">
        <v>110</v>
      </c>
      <c r="B111" s="7">
        <v>0</v>
      </c>
      <c r="C111" s="19" t="s">
        <v>909</v>
      </c>
      <c r="D111" s="7">
        <v>1082</v>
      </c>
    </row>
    <row r="112" spans="1:4" ht="17.100000000000001" customHeight="1" x14ac:dyDescent="0.15">
      <c r="A112" s="6" t="s">
        <v>111</v>
      </c>
      <c r="B112" s="7">
        <v>0</v>
      </c>
      <c r="C112" s="19" t="s">
        <v>910</v>
      </c>
      <c r="D112" s="7">
        <v>4098</v>
      </c>
    </row>
    <row r="113" spans="1:4" ht="17.100000000000001" customHeight="1" x14ac:dyDescent="0.15">
      <c r="A113" s="4" t="s">
        <v>112</v>
      </c>
      <c r="B113" s="7">
        <v>0</v>
      </c>
      <c r="C113" s="19" t="s">
        <v>852</v>
      </c>
      <c r="D113" s="7">
        <v>291</v>
      </c>
    </row>
    <row r="114" spans="1:4" ht="17.100000000000001" customHeight="1" x14ac:dyDescent="0.15">
      <c r="A114" s="4" t="s">
        <v>113</v>
      </c>
      <c r="B114" s="3">
        <f>SUM(B115:B119)</f>
        <v>0</v>
      </c>
      <c r="C114" s="19" t="s">
        <v>911</v>
      </c>
      <c r="D114" s="7">
        <v>766</v>
      </c>
    </row>
    <row r="115" spans="1:4" ht="17.100000000000001" customHeight="1" x14ac:dyDescent="0.15">
      <c r="A115" s="6" t="s">
        <v>114</v>
      </c>
      <c r="B115" s="7">
        <v>0</v>
      </c>
      <c r="C115" s="17" t="s">
        <v>912</v>
      </c>
      <c r="D115" s="3">
        <f>SUM(D116:D123)</f>
        <v>3510</v>
      </c>
    </row>
    <row r="116" spans="1:4" ht="17.100000000000001" customHeight="1" x14ac:dyDescent="0.15">
      <c r="A116" s="6" t="s">
        <v>115</v>
      </c>
      <c r="B116" s="7">
        <v>0</v>
      </c>
      <c r="C116" s="19" t="s">
        <v>843</v>
      </c>
      <c r="D116" s="7">
        <v>2923</v>
      </c>
    </row>
    <row r="117" spans="1:4" ht="17.100000000000001" customHeight="1" x14ac:dyDescent="0.15">
      <c r="A117" s="6" t="s">
        <v>116</v>
      </c>
      <c r="B117" s="7">
        <v>0</v>
      </c>
      <c r="C117" s="19" t="s">
        <v>844</v>
      </c>
      <c r="D117" s="7">
        <v>446</v>
      </c>
    </row>
    <row r="118" spans="1:4" ht="17.100000000000001" customHeight="1" x14ac:dyDescent="0.15">
      <c r="A118" s="6" t="s">
        <v>117</v>
      </c>
      <c r="B118" s="7">
        <v>0</v>
      </c>
      <c r="C118" s="19" t="s">
        <v>845</v>
      </c>
      <c r="D118" s="7">
        <v>0</v>
      </c>
    </row>
    <row r="119" spans="1:4" ht="17.100000000000001" customHeight="1" x14ac:dyDescent="0.15">
      <c r="A119" s="6" t="s">
        <v>118</v>
      </c>
      <c r="B119" s="7">
        <v>0</v>
      </c>
      <c r="C119" s="19" t="s">
        <v>913</v>
      </c>
      <c r="D119" s="7">
        <v>61</v>
      </c>
    </row>
    <row r="120" spans="1:4" ht="17.100000000000001" customHeight="1" x14ac:dyDescent="0.15">
      <c r="A120" s="4" t="s">
        <v>119</v>
      </c>
      <c r="B120" s="3">
        <f>SUM(B121:B125)</f>
        <v>0</v>
      </c>
      <c r="C120" s="19" t="s">
        <v>914</v>
      </c>
      <c r="D120" s="7">
        <v>0</v>
      </c>
    </row>
    <row r="121" spans="1:4" ht="17.100000000000001" customHeight="1" x14ac:dyDescent="0.15">
      <c r="A121" s="6" t="s">
        <v>120</v>
      </c>
      <c r="B121" s="7">
        <v>0</v>
      </c>
      <c r="C121" s="19" t="s">
        <v>915</v>
      </c>
      <c r="D121" s="7">
        <v>0</v>
      </c>
    </row>
    <row r="122" spans="1:4" ht="17.100000000000001" customHeight="1" x14ac:dyDescent="0.15">
      <c r="A122" s="6" t="s">
        <v>121</v>
      </c>
      <c r="B122" s="7">
        <v>0</v>
      </c>
      <c r="C122" s="19" t="s">
        <v>852</v>
      </c>
      <c r="D122" s="7">
        <v>0</v>
      </c>
    </row>
    <row r="123" spans="1:4" ht="17.100000000000001" customHeight="1" x14ac:dyDescent="0.15">
      <c r="A123" s="6" t="s">
        <v>122</v>
      </c>
      <c r="B123" s="7">
        <v>0</v>
      </c>
      <c r="C123" s="19" t="s">
        <v>916</v>
      </c>
      <c r="D123" s="7">
        <v>80</v>
      </c>
    </row>
    <row r="124" spans="1:4" ht="17.100000000000001" customHeight="1" x14ac:dyDescent="0.15">
      <c r="A124" s="6" t="s">
        <v>123</v>
      </c>
      <c r="B124" s="7">
        <v>0</v>
      </c>
      <c r="C124" s="17" t="s">
        <v>917</v>
      </c>
      <c r="D124" s="3">
        <f>SUM(D125:D140)</f>
        <v>19675</v>
      </c>
    </row>
    <row r="125" spans="1:4" ht="17.100000000000001" customHeight="1" x14ac:dyDescent="0.15">
      <c r="A125" s="6" t="s">
        <v>124</v>
      </c>
      <c r="B125" s="7">
        <v>0</v>
      </c>
      <c r="C125" s="19" t="s">
        <v>843</v>
      </c>
      <c r="D125" s="7">
        <v>5094</v>
      </c>
    </row>
    <row r="126" spans="1:4" ht="17.100000000000001" customHeight="1" x14ac:dyDescent="0.15">
      <c r="A126" s="4" t="s">
        <v>125</v>
      </c>
      <c r="B126" s="3">
        <f>SUM(B127:B131)</f>
        <v>0</v>
      </c>
      <c r="C126" s="19" t="s">
        <v>844</v>
      </c>
      <c r="D126" s="7">
        <v>2772</v>
      </c>
    </row>
    <row r="127" spans="1:4" ht="17.100000000000001" customHeight="1" x14ac:dyDescent="0.15">
      <c r="A127" s="6" t="s">
        <v>126</v>
      </c>
      <c r="B127" s="7">
        <v>0</v>
      </c>
      <c r="C127" s="19" t="s">
        <v>845</v>
      </c>
      <c r="D127" s="7">
        <v>0</v>
      </c>
    </row>
    <row r="128" spans="1:4" ht="17.100000000000001" customHeight="1" x14ac:dyDescent="0.15">
      <c r="A128" s="6" t="s">
        <v>127</v>
      </c>
      <c r="B128" s="7">
        <v>0</v>
      </c>
      <c r="C128" s="19" t="s">
        <v>918</v>
      </c>
      <c r="D128" s="7">
        <v>7</v>
      </c>
    </row>
    <row r="129" spans="1:4" ht="17.100000000000001" customHeight="1" x14ac:dyDescent="0.15">
      <c r="A129" s="6" t="s">
        <v>128</v>
      </c>
      <c r="B129" s="7">
        <v>0</v>
      </c>
      <c r="C129" s="19" t="s">
        <v>919</v>
      </c>
      <c r="D129" s="7">
        <v>3002</v>
      </c>
    </row>
    <row r="130" spans="1:4" ht="17.100000000000001" customHeight="1" x14ac:dyDescent="0.15">
      <c r="A130" s="6" t="s">
        <v>129</v>
      </c>
      <c r="B130" s="7">
        <v>0</v>
      </c>
      <c r="C130" s="19" t="s">
        <v>920</v>
      </c>
      <c r="D130" s="7">
        <v>9</v>
      </c>
    </row>
    <row r="131" spans="1:4" ht="17.100000000000001" customHeight="1" x14ac:dyDescent="0.15">
      <c r="A131" s="6" t="s">
        <v>130</v>
      </c>
      <c r="B131" s="7">
        <v>0</v>
      </c>
      <c r="C131" s="19" t="s">
        <v>921</v>
      </c>
      <c r="D131" s="7">
        <v>60</v>
      </c>
    </row>
    <row r="132" spans="1:4" ht="17.100000000000001" customHeight="1" x14ac:dyDescent="0.15">
      <c r="A132" s="4" t="s">
        <v>131</v>
      </c>
      <c r="B132" s="3">
        <f>SUM(B133:B137)</f>
        <v>0</v>
      </c>
      <c r="C132" s="19" t="s">
        <v>922</v>
      </c>
      <c r="D132" s="7">
        <v>530</v>
      </c>
    </row>
    <row r="133" spans="1:4" ht="17.100000000000001" customHeight="1" x14ac:dyDescent="0.15">
      <c r="A133" s="6" t="s">
        <v>132</v>
      </c>
      <c r="B133" s="7">
        <v>0</v>
      </c>
      <c r="C133" s="19" t="s">
        <v>923</v>
      </c>
      <c r="D133" s="7">
        <v>642</v>
      </c>
    </row>
    <row r="134" spans="1:4" ht="17.100000000000001" customHeight="1" x14ac:dyDescent="0.15">
      <c r="A134" s="6" t="s">
        <v>133</v>
      </c>
      <c r="B134" s="7">
        <v>0</v>
      </c>
      <c r="C134" s="19" t="s">
        <v>924</v>
      </c>
      <c r="D134" s="7">
        <v>10</v>
      </c>
    </row>
    <row r="135" spans="1:4" ht="17.100000000000001" customHeight="1" x14ac:dyDescent="0.15">
      <c r="A135" s="6" t="s">
        <v>134</v>
      </c>
      <c r="B135" s="7">
        <v>0</v>
      </c>
      <c r="C135" s="19" t="s">
        <v>925</v>
      </c>
      <c r="D135" s="7">
        <v>157</v>
      </c>
    </row>
    <row r="136" spans="1:4" ht="17.100000000000001" customHeight="1" x14ac:dyDescent="0.15">
      <c r="A136" s="6" t="s">
        <v>135</v>
      </c>
      <c r="B136" s="7">
        <v>0</v>
      </c>
      <c r="C136" s="19" t="s">
        <v>926</v>
      </c>
      <c r="D136" s="7">
        <v>51</v>
      </c>
    </row>
    <row r="137" spans="1:4" ht="17.100000000000001" customHeight="1" x14ac:dyDescent="0.15">
      <c r="A137" s="6" t="s">
        <v>136</v>
      </c>
      <c r="B137" s="7">
        <v>0</v>
      </c>
      <c r="C137" s="19" t="s">
        <v>927</v>
      </c>
      <c r="D137" s="7">
        <v>271</v>
      </c>
    </row>
    <row r="138" spans="1:4" ht="17.100000000000001" customHeight="1" x14ac:dyDescent="0.15">
      <c r="A138" s="4" t="s">
        <v>137</v>
      </c>
      <c r="B138" s="3">
        <f>SUM(B139:B141)</f>
        <v>0</v>
      </c>
      <c r="C138" s="19" t="s">
        <v>928</v>
      </c>
      <c r="D138" s="7">
        <v>260</v>
      </c>
    </row>
    <row r="139" spans="1:4" ht="17.100000000000001" customHeight="1" x14ac:dyDescent="0.15">
      <c r="A139" s="6" t="s">
        <v>138</v>
      </c>
      <c r="B139" s="7">
        <v>0</v>
      </c>
      <c r="C139" s="19" t="s">
        <v>929</v>
      </c>
      <c r="D139" s="7">
        <v>642</v>
      </c>
    </row>
    <row r="140" spans="1:4" ht="17.100000000000001" customHeight="1" x14ac:dyDescent="0.15">
      <c r="A140" s="6" t="s">
        <v>139</v>
      </c>
      <c r="B140" s="7">
        <v>0</v>
      </c>
      <c r="C140" s="19" t="s">
        <v>930</v>
      </c>
      <c r="D140" s="7">
        <v>6168</v>
      </c>
    </row>
    <row r="141" spans="1:4" ht="17.100000000000001" customHeight="1" x14ac:dyDescent="0.15">
      <c r="A141" s="6" t="s">
        <v>140</v>
      </c>
      <c r="B141" s="7">
        <v>0</v>
      </c>
      <c r="C141" s="17" t="s">
        <v>931</v>
      </c>
      <c r="D141" s="3">
        <f>SUM(D142:D151)</f>
        <v>15688</v>
      </c>
    </row>
    <row r="142" spans="1:4" ht="17.100000000000001" customHeight="1" x14ac:dyDescent="0.15">
      <c r="A142" s="4" t="s">
        <v>141</v>
      </c>
      <c r="B142" s="3">
        <f>SUM(B143:B144)</f>
        <v>0</v>
      </c>
      <c r="C142" s="19" t="s">
        <v>843</v>
      </c>
      <c r="D142" s="7">
        <v>6031</v>
      </c>
    </row>
    <row r="143" spans="1:4" ht="17.100000000000001" customHeight="1" x14ac:dyDescent="0.15">
      <c r="A143" s="6" t="s">
        <v>142</v>
      </c>
      <c r="B143" s="7">
        <v>0</v>
      </c>
      <c r="C143" s="19" t="s">
        <v>844</v>
      </c>
      <c r="D143" s="7">
        <v>1621</v>
      </c>
    </row>
    <row r="144" spans="1:4" ht="17.100000000000001" customHeight="1" x14ac:dyDescent="0.15">
      <c r="A144" s="6" t="s">
        <v>143</v>
      </c>
      <c r="B144" s="7">
        <v>0</v>
      </c>
      <c r="C144" s="19" t="s">
        <v>845</v>
      </c>
      <c r="D144" s="7">
        <v>0</v>
      </c>
    </row>
    <row r="145" spans="1:4" ht="17.100000000000001" customHeight="1" x14ac:dyDescent="0.15">
      <c r="A145" s="4" t="s">
        <v>144</v>
      </c>
      <c r="B145" s="7">
        <v>0</v>
      </c>
      <c r="C145" s="19" t="s">
        <v>932</v>
      </c>
      <c r="D145" s="7">
        <v>165</v>
      </c>
    </row>
    <row r="146" spans="1:4" ht="17.100000000000001" customHeight="1" x14ac:dyDescent="0.15">
      <c r="A146" s="4" t="s">
        <v>145</v>
      </c>
      <c r="B146" s="3">
        <f>SUM(B147:B151)</f>
        <v>0</v>
      </c>
      <c r="C146" s="19" t="s">
        <v>933</v>
      </c>
      <c r="D146" s="7">
        <v>0</v>
      </c>
    </row>
    <row r="147" spans="1:4" ht="17.100000000000001" customHeight="1" x14ac:dyDescent="0.15">
      <c r="A147" s="6" t="s">
        <v>146</v>
      </c>
      <c r="B147" s="7">
        <v>0</v>
      </c>
      <c r="C147" s="19" t="s">
        <v>934</v>
      </c>
      <c r="D147" s="7">
        <v>0</v>
      </c>
    </row>
    <row r="148" spans="1:4" ht="17.100000000000001" customHeight="1" x14ac:dyDescent="0.15">
      <c r="A148" s="6" t="s">
        <v>147</v>
      </c>
      <c r="B148" s="7">
        <v>0</v>
      </c>
      <c r="C148" s="19" t="s">
        <v>935</v>
      </c>
      <c r="D148" s="7">
        <v>90</v>
      </c>
    </row>
    <row r="149" spans="1:4" ht="17.100000000000001" customHeight="1" x14ac:dyDescent="0.15">
      <c r="A149" s="6" t="s">
        <v>148</v>
      </c>
      <c r="B149" s="7">
        <v>0</v>
      </c>
      <c r="C149" s="19" t="s">
        <v>936</v>
      </c>
      <c r="D149" s="7">
        <v>2369</v>
      </c>
    </row>
    <row r="150" spans="1:4" ht="17.100000000000001" customHeight="1" x14ac:dyDescent="0.15">
      <c r="A150" s="6" t="s">
        <v>149</v>
      </c>
      <c r="B150" s="7">
        <v>0</v>
      </c>
      <c r="C150" s="19" t="s">
        <v>852</v>
      </c>
      <c r="D150" s="7">
        <v>163</v>
      </c>
    </row>
    <row r="151" spans="1:4" ht="17.100000000000001" customHeight="1" x14ac:dyDescent="0.15">
      <c r="A151" s="6" t="s">
        <v>150</v>
      </c>
      <c r="B151" s="7">
        <v>0</v>
      </c>
      <c r="C151" s="19" t="s">
        <v>937</v>
      </c>
      <c r="D151" s="7">
        <v>5249</v>
      </c>
    </row>
    <row r="152" spans="1:4" ht="17.100000000000001" customHeight="1" x14ac:dyDescent="0.15">
      <c r="A152" s="4" t="s">
        <v>151</v>
      </c>
      <c r="B152" s="3">
        <f>SUM(B153:B155)</f>
        <v>0</v>
      </c>
      <c r="C152" s="17" t="s">
        <v>938</v>
      </c>
      <c r="D152" s="3">
        <f>SUM(D153:D163)</f>
        <v>418</v>
      </c>
    </row>
    <row r="153" spans="1:4" ht="17.100000000000001" customHeight="1" x14ac:dyDescent="0.15">
      <c r="A153" s="6" t="s">
        <v>152</v>
      </c>
      <c r="B153" s="7">
        <v>0</v>
      </c>
      <c r="C153" s="19" t="s">
        <v>843</v>
      </c>
      <c r="D153" s="7">
        <v>0</v>
      </c>
    </row>
    <row r="154" spans="1:4" ht="17.100000000000001" customHeight="1" x14ac:dyDescent="0.15">
      <c r="A154" s="6" t="s">
        <v>153</v>
      </c>
      <c r="B154" s="7">
        <v>0</v>
      </c>
      <c r="C154" s="19" t="s">
        <v>844</v>
      </c>
      <c r="D154" s="7">
        <v>156</v>
      </c>
    </row>
    <row r="155" spans="1:4" ht="17.100000000000001" customHeight="1" x14ac:dyDescent="0.15">
      <c r="A155" s="6" t="s">
        <v>154</v>
      </c>
      <c r="B155" s="7">
        <v>0</v>
      </c>
      <c r="C155" s="19" t="s">
        <v>845</v>
      </c>
      <c r="D155" s="7">
        <v>0</v>
      </c>
    </row>
    <row r="156" spans="1:4" ht="17.100000000000001" customHeight="1" x14ac:dyDescent="0.15">
      <c r="A156" s="4" t="s">
        <v>155</v>
      </c>
      <c r="B156" s="7">
        <v>880</v>
      </c>
      <c r="C156" s="19" t="s">
        <v>939</v>
      </c>
      <c r="D156" s="7">
        <v>120</v>
      </c>
    </row>
    <row r="157" spans="1:4" ht="17.100000000000001" customHeight="1" x14ac:dyDescent="0.15">
      <c r="A157" s="4" t="s">
        <v>156</v>
      </c>
      <c r="B157" s="7">
        <v>9782</v>
      </c>
      <c r="C157" s="19" t="s">
        <v>940</v>
      </c>
      <c r="D157" s="7">
        <v>0</v>
      </c>
    </row>
    <row r="158" spans="1:4" ht="17.100000000000001" customHeight="1" x14ac:dyDescent="0.15">
      <c r="A158" s="4" t="s">
        <v>157</v>
      </c>
      <c r="B158" s="3">
        <f>SUM(B159:B224)</f>
        <v>105296</v>
      </c>
      <c r="C158" s="19" t="s">
        <v>941</v>
      </c>
      <c r="D158" s="7">
        <v>7</v>
      </c>
    </row>
    <row r="159" spans="1:4" ht="17.100000000000001" customHeight="1" x14ac:dyDescent="0.15">
      <c r="A159" s="6" t="s">
        <v>158</v>
      </c>
      <c r="B159" s="7">
        <v>0</v>
      </c>
      <c r="C159" s="19" t="s">
        <v>942</v>
      </c>
      <c r="D159" s="7">
        <v>16</v>
      </c>
    </row>
    <row r="160" spans="1:4" ht="17.100000000000001" customHeight="1" x14ac:dyDescent="0.15">
      <c r="A160" s="6" t="s">
        <v>159</v>
      </c>
      <c r="B160" s="7">
        <v>0</v>
      </c>
      <c r="C160" s="19" t="s">
        <v>943</v>
      </c>
      <c r="D160" s="7">
        <v>0</v>
      </c>
    </row>
    <row r="161" spans="1:4" ht="17.100000000000001" customHeight="1" x14ac:dyDescent="0.15">
      <c r="A161" s="6" t="s">
        <v>160</v>
      </c>
      <c r="B161" s="7">
        <v>0</v>
      </c>
      <c r="C161" s="19" t="s">
        <v>944</v>
      </c>
      <c r="D161" s="7">
        <v>14</v>
      </c>
    </row>
    <row r="162" spans="1:4" ht="17.100000000000001" customHeight="1" x14ac:dyDescent="0.15">
      <c r="A162" s="6" t="s">
        <v>161</v>
      </c>
      <c r="B162" s="7">
        <v>0</v>
      </c>
      <c r="C162" s="19" t="s">
        <v>852</v>
      </c>
      <c r="D162" s="7">
        <v>24</v>
      </c>
    </row>
    <row r="163" spans="1:4" ht="17.100000000000001" customHeight="1" x14ac:dyDescent="0.15">
      <c r="A163" s="6" t="s">
        <v>162</v>
      </c>
      <c r="B163" s="7">
        <v>0</v>
      </c>
      <c r="C163" s="19" t="s">
        <v>945</v>
      </c>
      <c r="D163" s="7">
        <v>81</v>
      </c>
    </row>
    <row r="164" spans="1:4" ht="17.100000000000001" customHeight="1" x14ac:dyDescent="0.15">
      <c r="A164" s="6" t="s">
        <v>163</v>
      </c>
      <c r="B164" s="7">
        <v>0</v>
      </c>
      <c r="C164" s="17" t="s">
        <v>946</v>
      </c>
      <c r="D164" s="3">
        <f>SUM(D165:D173)</f>
        <v>2782</v>
      </c>
    </row>
    <row r="165" spans="1:4" ht="17.100000000000001" customHeight="1" x14ac:dyDescent="0.15">
      <c r="A165" s="6" t="s">
        <v>164</v>
      </c>
      <c r="B165" s="7">
        <v>0</v>
      </c>
      <c r="C165" s="19" t="s">
        <v>843</v>
      </c>
      <c r="D165" s="7">
        <v>484</v>
      </c>
    </row>
    <row r="166" spans="1:4" ht="17.100000000000001" customHeight="1" x14ac:dyDescent="0.15">
      <c r="A166" s="6" t="s">
        <v>165</v>
      </c>
      <c r="B166" s="7">
        <v>0</v>
      </c>
      <c r="C166" s="19" t="s">
        <v>844</v>
      </c>
      <c r="D166" s="7">
        <v>1308</v>
      </c>
    </row>
    <row r="167" spans="1:4" ht="17.100000000000001" customHeight="1" x14ac:dyDescent="0.15">
      <c r="A167" s="6" t="s">
        <v>166</v>
      </c>
      <c r="B167" s="7">
        <v>0</v>
      </c>
      <c r="C167" s="19" t="s">
        <v>845</v>
      </c>
      <c r="D167" s="7">
        <v>0</v>
      </c>
    </row>
    <row r="168" spans="1:4" ht="17.100000000000001" customHeight="1" x14ac:dyDescent="0.15">
      <c r="A168" s="6" t="s">
        <v>167</v>
      </c>
      <c r="B168" s="7">
        <v>0</v>
      </c>
      <c r="C168" s="19" t="s">
        <v>947</v>
      </c>
      <c r="D168" s="7">
        <v>167</v>
      </c>
    </row>
    <row r="169" spans="1:4" ht="17.100000000000001" customHeight="1" x14ac:dyDescent="0.15">
      <c r="A169" s="6" t="s">
        <v>168</v>
      </c>
      <c r="B169" s="7">
        <v>0</v>
      </c>
      <c r="C169" s="19" t="s">
        <v>948</v>
      </c>
      <c r="D169" s="7">
        <v>481</v>
      </c>
    </row>
    <row r="170" spans="1:4" ht="17.100000000000001" customHeight="1" x14ac:dyDescent="0.15">
      <c r="A170" s="6" t="s">
        <v>169</v>
      </c>
      <c r="B170" s="7">
        <v>0</v>
      </c>
      <c r="C170" s="19" t="s">
        <v>949</v>
      </c>
      <c r="D170" s="7">
        <v>70</v>
      </c>
    </row>
    <row r="171" spans="1:4" ht="17.100000000000001" customHeight="1" x14ac:dyDescent="0.15">
      <c r="A171" s="6" t="s">
        <v>170</v>
      </c>
      <c r="B171" s="7">
        <v>0</v>
      </c>
      <c r="C171" s="19" t="s">
        <v>885</v>
      </c>
      <c r="D171" s="7">
        <v>0</v>
      </c>
    </row>
    <row r="172" spans="1:4" ht="17.100000000000001" customHeight="1" x14ac:dyDescent="0.15">
      <c r="A172" s="6" t="s">
        <v>171</v>
      </c>
      <c r="B172" s="7">
        <v>0</v>
      </c>
      <c r="C172" s="19" t="s">
        <v>852</v>
      </c>
      <c r="D172" s="7">
        <v>0</v>
      </c>
    </row>
    <row r="173" spans="1:4" ht="17.100000000000001" customHeight="1" x14ac:dyDescent="0.15">
      <c r="A173" s="6" t="s">
        <v>172</v>
      </c>
      <c r="B173" s="7">
        <v>0</v>
      </c>
      <c r="C173" s="19" t="s">
        <v>950</v>
      </c>
      <c r="D173" s="7">
        <v>272</v>
      </c>
    </row>
    <row r="174" spans="1:4" ht="17.100000000000001" customHeight="1" x14ac:dyDescent="0.15">
      <c r="A174" s="6" t="s">
        <v>173</v>
      </c>
      <c r="B174" s="7">
        <v>0</v>
      </c>
      <c r="C174" s="17" t="s">
        <v>951</v>
      </c>
      <c r="D174" s="3">
        <f>SUM(D175:D187)</f>
        <v>1436</v>
      </c>
    </row>
    <row r="175" spans="1:4" ht="17.100000000000001" customHeight="1" x14ac:dyDescent="0.15">
      <c r="A175" s="6" t="s">
        <v>174</v>
      </c>
      <c r="B175" s="7">
        <v>0</v>
      </c>
      <c r="C175" s="19" t="s">
        <v>843</v>
      </c>
      <c r="D175" s="7">
        <v>691</v>
      </c>
    </row>
    <row r="176" spans="1:4" ht="17.100000000000001" customHeight="1" x14ac:dyDescent="0.15">
      <c r="A176" s="6" t="s">
        <v>175</v>
      </c>
      <c r="B176" s="7">
        <v>0</v>
      </c>
      <c r="C176" s="19" t="s">
        <v>844</v>
      </c>
      <c r="D176" s="7">
        <v>552</v>
      </c>
    </row>
    <row r="177" spans="1:4" ht="17.100000000000001" customHeight="1" x14ac:dyDescent="0.15">
      <c r="A177" s="6" t="s">
        <v>176</v>
      </c>
      <c r="B177" s="7">
        <v>0</v>
      </c>
      <c r="C177" s="19" t="s">
        <v>845</v>
      </c>
      <c r="D177" s="7">
        <v>0</v>
      </c>
    </row>
    <row r="178" spans="1:4" ht="17.100000000000001" customHeight="1" x14ac:dyDescent="0.15">
      <c r="A178" s="6" t="s">
        <v>177</v>
      </c>
      <c r="B178" s="7">
        <v>0</v>
      </c>
      <c r="C178" s="19" t="s">
        <v>952</v>
      </c>
      <c r="D178" s="7">
        <v>0</v>
      </c>
    </row>
    <row r="179" spans="1:4" ht="17.100000000000001" customHeight="1" x14ac:dyDescent="0.15">
      <c r="A179" s="6" t="s">
        <v>178</v>
      </c>
      <c r="B179" s="7">
        <v>0</v>
      </c>
      <c r="C179" s="19" t="s">
        <v>953</v>
      </c>
      <c r="D179" s="7">
        <v>0</v>
      </c>
    </row>
    <row r="180" spans="1:4" ht="17.100000000000001" customHeight="1" x14ac:dyDescent="0.15">
      <c r="A180" s="6" t="s">
        <v>179</v>
      </c>
      <c r="B180" s="7">
        <v>0</v>
      </c>
      <c r="C180" s="19" t="s">
        <v>954</v>
      </c>
      <c r="D180" s="7">
        <v>0</v>
      </c>
    </row>
    <row r="181" spans="1:4" ht="17.100000000000001" customHeight="1" x14ac:dyDescent="0.15">
      <c r="A181" s="6" t="s">
        <v>180</v>
      </c>
      <c r="B181" s="7">
        <v>1245</v>
      </c>
      <c r="C181" s="19" t="s">
        <v>955</v>
      </c>
      <c r="D181" s="7">
        <v>0</v>
      </c>
    </row>
    <row r="182" spans="1:4" ht="17.100000000000001" customHeight="1" x14ac:dyDescent="0.15">
      <c r="A182" s="6" t="s">
        <v>181</v>
      </c>
      <c r="B182" s="7">
        <v>0</v>
      </c>
      <c r="C182" s="19" t="s">
        <v>956</v>
      </c>
      <c r="D182" s="7">
        <v>0</v>
      </c>
    </row>
    <row r="183" spans="1:4" ht="17.100000000000001" customHeight="1" x14ac:dyDescent="0.15">
      <c r="A183" s="6" t="s">
        <v>182</v>
      </c>
      <c r="B183" s="7">
        <v>0</v>
      </c>
      <c r="C183" s="19" t="s">
        <v>957</v>
      </c>
      <c r="D183" s="7">
        <v>0</v>
      </c>
    </row>
    <row r="184" spans="1:4" ht="17.100000000000001" customHeight="1" x14ac:dyDescent="0.15">
      <c r="A184" s="6" t="s">
        <v>183</v>
      </c>
      <c r="B184" s="7">
        <v>0</v>
      </c>
      <c r="C184" s="19" t="s">
        <v>958</v>
      </c>
      <c r="D184" s="7">
        <v>5</v>
      </c>
    </row>
    <row r="185" spans="1:4" ht="17.100000000000001" customHeight="1" x14ac:dyDescent="0.15">
      <c r="A185" s="6" t="s">
        <v>184</v>
      </c>
      <c r="B185" s="7">
        <v>0</v>
      </c>
      <c r="C185" s="19" t="s">
        <v>959</v>
      </c>
      <c r="D185" s="7">
        <v>95</v>
      </c>
    </row>
    <row r="186" spans="1:4" ht="17.100000000000001" customHeight="1" x14ac:dyDescent="0.15">
      <c r="A186" s="6" t="s">
        <v>185</v>
      </c>
      <c r="B186" s="7">
        <v>0</v>
      </c>
      <c r="C186" s="19" t="s">
        <v>852</v>
      </c>
      <c r="D186" s="7">
        <v>0</v>
      </c>
    </row>
    <row r="187" spans="1:4" ht="17.100000000000001" customHeight="1" x14ac:dyDescent="0.15">
      <c r="A187" s="6" t="s">
        <v>186</v>
      </c>
      <c r="B187" s="7">
        <v>0</v>
      </c>
      <c r="C187" s="19" t="s">
        <v>960</v>
      </c>
      <c r="D187" s="7">
        <v>93</v>
      </c>
    </row>
    <row r="188" spans="1:4" ht="17.100000000000001" customHeight="1" x14ac:dyDescent="0.15">
      <c r="A188" s="6" t="s">
        <v>187</v>
      </c>
      <c r="B188" s="7">
        <v>0</v>
      </c>
      <c r="C188" s="17" t="s">
        <v>961</v>
      </c>
      <c r="D188" s="3">
        <f>SUM(D189:D200)</f>
        <v>4032</v>
      </c>
    </row>
    <row r="189" spans="1:4" ht="17.100000000000001" customHeight="1" x14ac:dyDescent="0.15">
      <c r="A189" s="6" t="s">
        <v>188</v>
      </c>
      <c r="B189" s="7">
        <v>0</v>
      </c>
      <c r="C189" s="19" t="s">
        <v>843</v>
      </c>
      <c r="D189" s="7">
        <v>944</v>
      </c>
    </row>
    <row r="190" spans="1:4" ht="17.100000000000001" customHeight="1" x14ac:dyDescent="0.15">
      <c r="A190" s="6" t="s">
        <v>189</v>
      </c>
      <c r="B190" s="7">
        <v>0</v>
      </c>
      <c r="C190" s="19" t="s">
        <v>844</v>
      </c>
      <c r="D190" s="7">
        <v>522</v>
      </c>
    </row>
    <row r="191" spans="1:4" ht="17.100000000000001" customHeight="1" x14ac:dyDescent="0.15">
      <c r="A191" s="6" t="s">
        <v>190</v>
      </c>
      <c r="B191" s="7">
        <v>0</v>
      </c>
      <c r="C191" s="19" t="s">
        <v>845</v>
      </c>
      <c r="D191" s="7">
        <v>0</v>
      </c>
    </row>
    <row r="192" spans="1:4" ht="17.100000000000001" customHeight="1" x14ac:dyDescent="0.15">
      <c r="A192" s="6" t="s">
        <v>191</v>
      </c>
      <c r="B192" s="7">
        <v>0</v>
      </c>
      <c r="C192" s="19" t="s">
        <v>962</v>
      </c>
      <c r="D192" s="7">
        <v>124</v>
      </c>
    </row>
    <row r="193" spans="1:4" ht="17.100000000000001" customHeight="1" x14ac:dyDescent="0.15">
      <c r="A193" s="6" t="s">
        <v>192</v>
      </c>
      <c r="B193" s="7">
        <v>0</v>
      </c>
      <c r="C193" s="19" t="s">
        <v>963</v>
      </c>
      <c r="D193" s="7">
        <v>0</v>
      </c>
    </row>
    <row r="194" spans="1:4" ht="17.100000000000001" customHeight="1" x14ac:dyDescent="0.15">
      <c r="A194" s="6" t="s">
        <v>193</v>
      </c>
      <c r="B194" s="7">
        <v>0</v>
      </c>
      <c r="C194" s="19" t="s">
        <v>964</v>
      </c>
      <c r="D194" s="7">
        <v>669</v>
      </c>
    </row>
    <row r="195" spans="1:4" ht="17.100000000000001" customHeight="1" x14ac:dyDescent="0.15">
      <c r="A195" s="6" t="s">
        <v>194</v>
      </c>
      <c r="B195" s="7">
        <v>0</v>
      </c>
      <c r="C195" s="19" t="s">
        <v>965</v>
      </c>
      <c r="D195" s="7">
        <v>500</v>
      </c>
    </row>
    <row r="196" spans="1:4" ht="17.100000000000001" customHeight="1" x14ac:dyDescent="0.15">
      <c r="A196" s="6" t="s">
        <v>195</v>
      </c>
      <c r="B196" s="7">
        <v>0</v>
      </c>
      <c r="C196" s="19" t="s">
        <v>966</v>
      </c>
      <c r="D196" s="7">
        <v>0</v>
      </c>
    </row>
    <row r="197" spans="1:4" ht="17.100000000000001" customHeight="1" x14ac:dyDescent="0.15">
      <c r="A197" s="6" t="s">
        <v>196</v>
      </c>
      <c r="B197" s="7">
        <v>0</v>
      </c>
      <c r="C197" s="19" t="s">
        <v>967</v>
      </c>
      <c r="D197" s="7">
        <v>257</v>
      </c>
    </row>
    <row r="198" spans="1:4" ht="17.100000000000001" customHeight="1" x14ac:dyDescent="0.15">
      <c r="A198" s="6" t="s">
        <v>197</v>
      </c>
      <c r="B198" s="7">
        <v>0</v>
      </c>
      <c r="C198" s="19" t="s">
        <v>885</v>
      </c>
      <c r="D198" s="7">
        <v>0</v>
      </c>
    </row>
    <row r="199" spans="1:4" ht="17.100000000000001" customHeight="1" x14ac:dyDescent="0.15">
      <c r="A199" s="6" t="s">
        <v>198</v>
      </c>
      <c r="B199" s="7">
        <v>0</v>
      </c>
      <c r="C199" s="19" t="s">
        <v>852</v>
      </c>
      <c r="D199" s="7">
        <v>0</v>
      </c>
    </row>
    <row r="200" spans="1:4" ht="17.100000000000001" customHeight="1" x14ac:dyDescent="0.15">
      <c r="A200" s="6" t="s">
        <v>199</v>
      </c>
      <c r="B200" s="7">
        <v>0</v>
      </c>
      <c r="C200" s="19" t="s">
        <v>968</v>
      </c>
      <c r="D200" s="7">
        <v>1016</v>
      </c>
    </row>
    <row r="201" spans="1:4" ht="17.100000000000001" customHeight="1" x14ac:dyDescent="0.15">
      <c r="A201" s="6" t="s">
        <v>200</v>
      </c>
      <c r="B201" s="7">
        <v>0</v>
      </c>
      <c r="C201" s="17" t="s">
        <v>969</v>
      </c>
      <c r="D201" s="3">
        <f>SUM(D202:D221)</f>
        <v>7518</v>
      </c>
    </row>
    <row r="202" spans="1:4" ht="17.100000000000001" customHeight="1" x14ac:dyDescent="0.15">
      <c r="A202" s="6" t="s">
        <v>201</v>
      </c>
      <c r="B202" s="7">
        <v>0</v>
      </c>
      <c r="C202" s="19" t="s">
        <v>843</v>
      </c>
      <c r="D202" s="7">
        <v>4337</v>
      </c>
    </row>
    <row r="203" spans="1:4" ht="17.100000000000001" customHeight="1" x14ac:dyDescent="0.15">
      <c r="A203" s="6" t="s">
        <v>202</v>
      </c>
      <c r="B203" s="7">
        <v>0</v>
      </c>
      <c r="C203" s="19" t="s">
        <v>844</v>
      </c>
      <c r="D203" s="7">
        <v>565</v>
      </c>
    </row>
    <row r="204" spans="1:4" ht="17.100000000000001" customHeight="1" x14ac:dyDescent="0.15">
      <c r="A204" s="6" t="s">
        <v>203</v>
      </c>
      <c r="B204" s="7">
        <v>0</v>
      </c>
      <c r="C204" s="19" t="s">
        <v>845</v>
      </c>
      <c r="D204" s="7">
        <v>71</v>
      </c>
    </row>
    <row r="205" spans="1:4" ht="17.100000000000001" customHeight="1" x14ac:dyDescent="0.15">
      <c r="A205" s="6" t="s">
        <v>204</v>
      </c>
      <c r="B205" s="7">
        <v>0</v>
      </c>
      <c r="C205" s="19" t="s">
        <v>970</v>
      </c>
      <c r="D205" s="7">
        <v>0</v>
      </c>
    </row>
    <row r="206" spans="1:4" ht="17.100000000000001" customHeight="1" x14ac:dyDescent="0.15">
      <c r="A206" s="6" t="s">
        <v>205</v>
      </c>
      <c r="B206" s="7">
        <v>0</v>
      </c>
      <c r="C206" s="19" t="s">
        <v>971</v>
      </c>
      <c r="D206" s="7">
        <v>273</v>
      </c>
    </row>
    <row r="207" spans="1:4" ht="17.100000000000001" customHeight="1" x14ac:dyDescent="0.15">
      <c r="A207" s="6" t="s">
        <v>206</v>
      </c>
      <c r="B207" s="7">
        <v>0</v>
      </c>
      <c r="C207" s="19" t="s">
        <v>972</v>
      </c>
      <c r="D207" s="7">
        <v>8</v>
      </c>
    </row>
    <row r="208" spans="1:4" ht="17.100000000000001" customHeight="1" x14ac:dyDescent="0.15">
      <c r="A208" s="6" t="s">
        <v>207</v>
      </c>
      <c r="B208" s="7">
        <v>0</v>
      </c>
      <c r="C208" s="19" t="s">
        <v>973</v>
      </c>
      <c r="D208" s="7">
        <v>0</v>
      </c>
    </row>
    <row r="209" spans="1:4" ht="17.100000000000001" customHeight="1" x14ac:dyDescent="0.15">
      <c r="A209" s="6" t="s">
        <v>208</v>
      </c>
      <c r="B209" s="7">
        <v>0</v>
      </c>
      <c r="C209" s="19" t="s">
        <v>974</v>
      </c>
      <c r="D209" s="7">
        <v>7</v>
      </c>
    </row>
    <row r="210" spans="1:4" ht="17.100000000000001" customHeight="1" x14ac:dyDescent="0.15">
      <c r="A210" s="6" t="s">
        <v>209</v>
      </c>
      <c r="B210" s="7">
        <v>0</v>
      </c>
      <c r="C210" s="19" t="s">
        <v>975</v>
      </c>
      <c r="D210" s="7">
        <v>0</v>
      </c>
    </row>
    <row r="211" spans="1:4" ht="17.100000000000001" customHeight="1" x14ac:dyDescent="0.15">
      <c r="A211" s="6" t="s">
        <v>210</v>
      </c>
      <c r="B211" s="7">
        <v>0</v>
      </c>
      <c r="C211" s="19" t="s">
        <v>976</v>
      </c>
      <c r="D211" s="7">
        <v>50</v>
      </c>
    </row>
    <row r="212" spans="1:4" ht="17.100000000000001" customHeight="1" x14ac:dyDescent="0.15">
      <c r="A212" s="6" t="s">
        <v>211</v>
      </c>
      <c r="B212" s="7">
        <v>0</v>
      </c>
      <c r="C212" s="19" t="s">
        <v>977</v>
      </c>
      <c r="D212" s="7">
        <v>690</v>
      </c>
    </row>
    <row r="213" spans="1:4" ht="17.100000000000001" customHeight="1" x14ac:dyDescent="0.15">
      <c r="A213" s="6" t="s">
        <v>212</v>
      </c>
      <c r="B213" s="7">
        <v>0</v>
      </c>
      <c r="C213" s="19" t="s">
        <v>978</v>
      </c>
      <c r="D213" s="7">
        <v>67</v>
      </c>
    </row>
    <row r="214" spans="1:4" ht="17.100000000000001" customHeight="1" x14ac:dyDescent="0.15">
      <c r="A214" s="6" t="s">
        <v>213</v>
      </c>
      <c r="B214" s="7">
        <v>0</v>
      </c>
      <c r="C214" s="19" t="s">
        <v>979</v>
      </c>
      <c r="D214" s="7">
        <v>0</v>
      </c>
    </row>
    <row r="215" spans="1:4" ht="17.100000000000001" customHeight="1" x14ac:dyDescent="0.15">
      <c r="A215" s="6" t="s">
        <v>214</v>
      </c>
      <c r="B215" s="7">
        <v>0</v>
      </c>
      <c r="C215" s="19" t="s">
        <v>980</v>
      </c>
      <c r="D215" s="7">
        <v>2</v>
      </c>
    </row>
    <row r="216" spans="1:4" ht="17.100000000000001" customHeight="1" x14ac:dyDescent="0.15">
      <c r="A216" s="6" t="s">
        <v>215</v>
      </c>
      <c r="B216" s="7">
        <v>0</v>
      </c>
      <c r="C216" s="19" t="s">
        <v>981</v>
      </c>
      <c r="D216" s="7">
        <v>0</v>
      </c>
    </row>
    <row r="217" spans="1:4" ht="17.100000000000001" customHeight="1" x14ac:dyDescent="0.15">
      <c r="A217" s="6" t="s">
        <v>216</v>
      </c>
      <c r="B217" s="7">
        <v>0</v>
      </c>
      <c r="C217" s="19" t="s">
        <v>982</v>
      </c>
      <c r="D217" s="7">
        <v>0</v>
      </c>
    </row>
    <row r="218" spans="1:4" ht="17.100000000000001" customHeight="1" x14ac:dyDescent="0.15">
      <c r="A218" s="6" t="s">
        <v>217</v>
      </c>
      <c r="B218" s="7">
        <v>0</v>
      </c>
      <c r="C218" s="19" t="s">
        <v>983</v>
      </c>
      <c r="D218" s="7">
        <v>5</v>
      </c>
    </row>
    <row r="219" spans="1:4" ht="17.100000000000001" customHeight="1" x14ac:dyDescent="0.15">
      <c r="A219" s="6" t="s">
        <v>218</v>
      </c>
      <c r="B219" s="7">
        <v>0</v>
      </c>
      <c r="C219" s="19" t="s">
        <v>984</v>
      </c>
      <c r="D219" s="7">
        <v>105</v>
      </c>
    </row>
    <row r="220" spans="1:4" ht="17.100000000000001" customHeight="1" x14ac:dyDescent="0.15">
      <c r="A220" s="6" t="s">
        <v>219</v>
      </c>
      <c r="B220" s="7">
        <v>0</v>
      </c>
      <c r="C220" s="19" t="s">
        <v>852</v>
      </c>
      <c r="D220" s="7">
        <v>820</v>
      </c>
    </row>
    <row r="221" spans="1:4" ht="17.100000000000001" customHeight="1" x14ac:dyDescent="0.15">
      <c r="A221" s="6" t="s">
        <v>220</v>
      </c>
      <c r="B221" s="7">
        <v>0</v>
      </c>
      <c r="C221" s="19" t="s">
        <v>985</v>
      </c>
      <c r="D221" s="7">
        <v>518</v>
      </c>
    </row>
    <row r="222" spans="1:4" ht="17.100000000000001" customHeight="1" x14ac:dyDescent="0.15">
      <c r="A222" s="6" t="s">
        <v>221</v>
      </c>
      <c r="B222" s="7">
        <v>0</v>
      </c>
      <c r="C222" s="17" t="s">
        <v>986</v>
      </c>
      <c r="D222" s="3">
        <f>SUM(D223:D239)</f>
        <v>0</v>
      </c>
    </row>
    <row r="223" spans="1:4" ht="17.100000000000001" customHeight="1" x14ac:dyDescent="0.15">
      <c r="A223" s="6" t="s">
        <v>222</v>
      </c>
      <c r="B223" s="7">
        <v>0</v>
      </c>
      <c r="C223" s="19" t="s">
        <v>843</v>
      </c>
      <c r="D223" s="7">
        <v>0</v>
      </c>
    </row>
    <row r="224" spans="1:4" ht="17.100000000000001" customHeight="1" x14ac:dyDescent="0.15">
      <c r="A224" s="6" t="s">
        <v>223</v>
      </c>
      <c r="B224" s="7">
        <v>104051</v>
      </c>
      <c r="C224" s="19" t="s">
        <v>844</v>
      </c>
      <c r="D224" s="7">
        <v>0</v>
      </c>
    </row>
    <row r="225" spans="1:4" ht="17.100000000000001" customHeight="1" x14ac:dyDescent="0.15">
      <c r="A225" s="4" t="s">
        <v>224</v>
      </c>
      <c r="B225" s="7">
        <v>197</v>
      </c>
      <c r="C225" s="19" t="s">
        <v>845</v>
      </c>
      <c r="D225" s="7">
        <v>0</v>
      </c>
    </row>
    <row r="226" spans="1:4" ht="17.100000000000001" customHeight="1" x14ac:dyDescent="0.15">
      <c r="A226" s="4" t="s">
        <v>225</v>
      </c>
      <c r="B226" s="3">
        <f>SUM(B227:B228)</f>
        <v>54737</v>
      </c>
      <c r="C226" s="19" t="s">
        <v>987</v>
      </c>
      <c r="D226" s="7">
        <v>0</v>
      </c>
    </row>
    <row r="227" spans="1:4" ht="17.100000000000001" customHeight="1" x14ac:dyDescent="0.15">
      <c r="A227" s="6" t="s">
        <v>226</v>
      </c>
      <c r="B227" s="7">
        <v>0</v>
      </c>
      <c r="C227" s="19" t="s">
        <v>988</v>
      </c>
      <c r="D227" s="7">
        <v>0</v>
      </c>
    </row>
    <row r="228" spans="1:4" ht="17.100000000000001" customHeight="1" x14ac:dyDescent="0.15">
      <c r="A228" s="6" t="s">
        <v>227</v>
      </c>
      <c r="B228" s="7">
        <v>54737</v>
      </c>
      <c r="C228" s="19" t="s">
        <v>989</v>
      </c>
      <c r="D228" s="7">
        <v>0</v>
      </c>
    </row>
    <row r="229" spans="1:4" ht="17.100000000000001" customHeight="1" x14ac:dyDescent="0.15">
      <c r="A229" s="4" t="s">
        <v>228</v>
      </c>
      <c r="B229" s="7">
        <v>13614</v>
      </c>
      <c r="C229" s="19" t="s">
        <v>990</v>
      </c>
      <c r="D229" s="7">
        <v>0</v>
      </c>
    </row>
    <row r="230" spans="1:4" ht="17.100000000000001" customHeight="1" x14ac:dyDescent="0.15">
      <c r="A230" s="4" t="s">
        <v>229</v>
      </c>
      <c r="B230" s="7">
        <v>5370</v>
      </c>
      <c r="C230" s="19" t="s">
        <v>991</v>
      </c>
      <c r="D230" s="7">
        <v>0</v>
      </c>
    </row>
    <row r="231" spans="1:4" ht="17.100000000000001" customHeight="1" x14ac:dyDescent="0.15">
      <c r="A231" s="4" t="s">
        <v>230</v>
      </c>
      <c r="B231" s="3">
        <f>SUM(B232:B233)</f>
        <v>685</v>
      </c>
      <c r="C231" s="19" t="s">
        <v>992</v>
      </c>
      <c r="D231" s="7">
        <v>0</v>
      </c>
    </row>
    <row r="232" spans="1:4" ht="17.100000000000001" customHeight="1" x14ac:dyDescent="0.15">
      <c r="A232" s="6" t="s">
        <v>231</v>
      </c>
      <c r="B232" s="7">
        <v>525</v>
      </c>
      <c r="C232" s="19" t="s">
        <v>993</v>
      </c>
      <c r="D232" s="7">
        <v>0</v>
      </c>
    </row>
    <row r="233" spans="1:4" ht="17.100000000000001" customHeight="1" x14ac:dyDescent="0.15">
      <c r="A233" s="6" t="s">
        <v>232</v>
      </c>
      <c r="B233" s="7">
        <v>160</v>
      </c>
      <c r="C233" s="19" t="s">
        <v>994</v>
      </c>
      <c r="D233" s="7">
        <v>0</v>
      </c>
    </row>
    <row r="234" spans="1:4" ht="17.100000000000001" customHeight="1" x14ac:dyDescent="0.15">
      <c r="A234" s="4" t="s">
        <v>233</v>
      </c>
      <c r="B234" s="3">
        <f>SUM(B235:B237,B240:B243,B247:B262,B268:B269,B274,B278:B283,B288:B290)</f>
        <v>0</v>
      </c>
      <c r="C234" s="19" t="s">
        <v>995</v>
      </c>
      <c r="D234" s="7">
        <v>0</v>
      </c>
    </row>
    <row r="235" spans="1:4" ht="17.100000000000001" customHeight="1" x14ac:dyDescent="0.15">
      <c r="A235" s="4" t="s">
        <v>234</v>
      </c>
      <c r="B235" s="7">
        <v>0</v>
      </c>
      <c r="C235" s="19" t="s">
        <v>996</v>
      </c>
      <c r="D235" s="7">
        <v>0</v>
      </c>
    </row>
    <row r="236" spans="1:4" ht="17.100000000000001" customHeight="1" x14ac:dyDescent="0.15">
      <c r="A236" s="4" t="s">
        <v>235</v>
      </c>
      <c r="B236" s="7">
        <v>0</v>
      </c>
      <c r="C236" s="19" t="s">
        <v>997</v>
      </c>
      <c r="D236" s="7">
        <v>0</v>
      </c>
    </row>
    <row r="237" spans="1:4" ht="17.100000000000001" customHeight="1" x14ac:dyDescent="0.15">
      <c r="A237" s="4" t="s">
        <v>236</v>
      </c>
      <c r="B237" s="3">
        <f>SUM(B238:B239)</f>
        <v>0</v>
      </c>
      <c r="C237" s="19" t="s">
        <v>998</v>
      </c>
      <c r="D237" s="7">
        <v>0</v>
      </c>
    </row>
    <row r="238" spans="1:4" ht="17.100000000000001" customHeight="1" x14ac:dyDescent="0.15">
      <c r="A238" s="6" t="s">
        <v>237</v>
      </c>
      <c r="B238" s="7">
        <v>0</v>
      </c>
      <c r="C238" s="19" t="s">
        <v>852</v>
      </c>
      <c r="D238" s="7">
        <v>0</v>
      </c>
    </row>
    <row r="239" spans="1:4" ht="17.100000000000001" customHeight="1" x14ac:dyDescent="0.15">
      <c r="A239" s="6" t="s">
        <v>238</v>
      </c>
      <c r="B239" s="7">
        <v>0</v>
      </c>
      <c r="C239" s="19" t="s">
        <v>999</v>
      </c>
      <c r="D239" s="7">
        <v>0</v>
      </c>
    </row>
    <row r="240" spans="1:4" ht="17.100000000000001" customHeight="1" x14ac:dyDescent="0.15">
      <c r="A240" s="4" t="s">
        <v>239</v>
      </c>
      <c r="B240" s="7">
        <v>0</v>
      </c>
      <c r="C240" s="17" t="s">
        <v>1000</v>
      </c>
      <c r="D240" s="3">
        <f>SUM(D241:D248)</f>
        <v>215</v>
      </c>
    </row>
    <row r="241" spans="1:4" ht="17.100000000000001" customHeight="1" x14ac:dyDescent="0.15">
      <c r="A241" s="4" t="s">
        <v>240</v>
      </c>
      <c r="B241" s="7">
        <v>0</v>
      </c>
      <c r="C241" s="19" t="s">
        <v>843</v>
      </c>
      <c r="D241" s="7">
        <v>0</v>
      </c>
    </row>
    <row r="242" spans="1:4" ht="17.100000000000001" customHeight="1" x14ac:dyDescent="0.15">
      <c r="A242" s="4" t="s">
        <v>241</v>
      </c>
      <c r="B242" s="7">
        <v>0</v>
      </c>
      <c r="C242" s="19" t="s">
        <v>844</v>
      </c>
      <c r="D242" s="7">
        <v>0</v>
      </c>
    </row>
    <row r="243" spans="1:4" ht="17.100000000000001" customHeight="1" x14ac:dyDescent="0.15">
      <c r="A243" s="4" t="s">
        <v>242</v>
      </c>
      <c r="B243" s="3">
        <f>SUM(B244:B246)</f>
        <v>0</v>
      </c>
      <c r="C243" s="19" t="s">
        <v>845</v>
      </c>
      <c r="D243" s="7">
        <v>0</v>
      </c>
    </row>
    <row r="244" spans="1:4" ht="17.100000000000001" customHeight="1" x14ac:dyDescent="0.15">
      <c r="A244" s="6" t="s">
        <v>243</v>
      </c>
      <c r="B244" s="7">
        <v>0</v>
      </c>
      <c r="C244" s="19" t="s">
        <v>1001</v>
      </c>
      <c r="D244" s="7">
        <v>0</v>
      </c>
    </row>
    <row r="245" spans="1:4" ht="17.100000000000001" customHeight="1" x14ac:dyDescent="0.15">
      <c r="A245" s="6" t="s">
        <v>244</v>
      </c>
      <c r="B245" s="7">
        <v>0</v>
      </c>
      <c r="C245" s="19" t="s">
        <v>1002</v>
      </c>
      <c r="D245" s="7">
        <v>0</v>
      </c>
    </row>
    <row r="246" spans="1:4" ht="17.100000000000001" customHeight="1" x14ac:dyDescent="0.15">
      <c r="A246" s="6" t="s">
        <v>245</v>
      </c>
      <c r="B246" s="7">
        <v>0</v>
      </c>
      <c r="C246" s="19" t="s">
        <v>1003</v>
      </c>
      <c r="D246" s="7">
        <v>0</v>
      </c>
    </row>
    <row r="247" spans="1:4" ht="17.100000000000001" customHeight="1" x14ac:dyDescent="0.15">
      <c r="A247" s="4" t="s">
        <v>246</v>
      </c>
      <c r="B247" s="7">
        <v>0</v>
      </c>
      <c r="C247" s="19" t="s">
        <v>852</v>
      </c>
      <c r="D247" s="7">
        <v>182</v>
      </c>
    </row>
    <row r="248" spans="1:4" ht="17.100000000000001" customHeight="1" x14ac:dyDescent="0.15">
      <c r="A248" s="4" t="s">
        <v>247</v>
      </c>
      <c r="B248" s="7">
        <v>0</v>
      </c>
      <c r="C248" s="19" t="s">
        <v>1004</v>
      </c>
      <c r="D248" s="7">
        <v>33</v>
      </c>
    </row>
    <row r="249" spans="1:4" ht="17.100000000000001" customHeight="1" x14ac:dyDescent="0.15">
      <c r="A249" s="4" t="s">
        <v>248</v>
      </c>
      <c r="B249" s="7">
        <v>0</v>
      </c>
      <c r="C249" s="17" t="s">
        <v>1005</v>
      </c>
      <c r="D249" s="3">
        <f>SUM(D250:D262)</f>
        <v>580</v>
      </c>
    </row>
    <row r="250" spans="1:4" ht="17.100000000000001" customHeight="1" x14ac:dyDescent="0.15">
      <c r="A250" s="4" t="s">
        <v>249</v>
      </c>
      <c r="B250" s="7">
        <v>0</v>
      </c>
      <c r="C250" s="19" t="s">
        <v>843</v>
      </c>
      <c r="D250" s="7">
        <v>68</v>
      </c>
    </row>
    <row r="251" spans="1:4" ht="17.100000000000001" customHeight="1" x14ac:dyDescent="0.15">
      <c r="A251" s="4" t="s">
        <v>250</v>
      </c>
      <c r="B251" s="7">
        <v>0</v>
      </c>
      <c r="C251" s="19" t="s">
        <v>844</v>
      </c>
      <c r="D251" s="7">
        <v>430</v>
      </c>
    </row>
    <row r="252" spans="1:4" ht="17.100000000000001" customHeight="1" x14ac:dyDescent="0.15">
      <c r="A252" s="4" t="s">
        <v>251</v>
      </c>
      <c r="B252" s="7">
        <v>0</v>
      </c>
      <c r="C252" s="19" t="s">
        <v>845</v>
      </c>
      <c r="D252" s="7">
        <v>0</v>
      </c>
    </row>
    <row r="253" spans="1:4" ht="17.100000000000001" customHeight="1" x14ac:dyDescent="0.15">
      <c r="A253" s="4" t="s">
        <v>252</v>
      </c>
      <c r="B253" s="7">
        <v>0</v>
      </c>
      <c r="C253" s="19" t="s">
        <v>1006</v>
      </c>
      <c r="D253" s="7">
        <v>2</v>
      </c>
    </row>
    <row r="254" spans="1:4" ht="17.100000000000001" customHeight="1" x14ac:dyDescent="0.15">
      <c r="A254" s="4" t="s">
        <v>253</v>
      </c>
      <c r="B254" s="7">
        <v>0</v>
      </c>
      <c r="C254" s="19" t="s">
        <v>1007</v>
      </c>
      <c r="D254" s="7">
        <v>0</v>
      </c>
    </row>
    <row r="255" spans="1:4" ht="17.100000000000001" customHeight="1" x14ac:dyDescent="0.15">
      <c r="A255" s="4" t="s">
        <v>254</v>
      </c>
      <c r="B255" s="7">
        <v>0</v>
      </c>
      <c r="C255" s="19" t="s">
        <v>1008</v>
      </c>
      <c r="D255" s="7">
        <v>27</v>
      </c>
    </row>
    <row r="256" spans="1:4" ht="17.100000000000001" customHeight="1" x14ac:dyDescent="0.15">
      <c r="A256" s="4" t="s">
        <v>255</v>
      </c>
      <c r="B256" s="7">
        <v>0</v>
      </c>
      <c r="C256" s="19" t="s">
        <v>1009</v>
      </c>
      <c r="D256" s="7">
        <v>0</v>
      </c>
    </row>
    <row r="257" spans="1:4" ht="17.100000000000001" customHeight="1" x14ac:dyDescent="0.15">
      <c r="A257" s="4" t="s">
        <v>256</v>
      </c>
      <c r="B257" s="7">
        <v>0</v>
      </c>
      <c r="C257" s="19" t="s">
        <v>1010</v>
      </c>
      <c r="D257" s="7">
        <v>0</v>
      </c>
    </row>
    <row r="258" spans="1:4" ht="17.100000000000001" customHeight="1" x14ac:dyDescent="0.15">
      <c r="A258" s="4" t="s">
        <v>257</v>
      </c>
      <c r="B258" s="7">
        <v>0</v>
      </c>
      <c r="C258" s="19" t="s">
        <v>1011</v>
      </c>
      <c r="D258" s="7">
        <v>15</v>
      </c>
    </row>
    <row r="259" spans="1:4" ht="17.100000000000001" customHeight="1" x14ac:dyDescent="0.15">
      <c r="A259" s="4" t="s">
        <v>258</v>
      </c>
      <c r="B259" s="7">
        <v>0</v>
      </c>
      <c r="C259" s="19" t="s">
        <v>1012</v>
      </c>
      <c r="D259" s="7">
        <v>2</v>
      </c>
    </row>
    <row r="260" spans="1:4" ht="17.100000000000001" customHeight="1" x14ac:dyDescent="0.15">
      <c r="A260" s="4" t="s">
        <v>259</v>
      </c>
      <c r="B260" s="7">
        <v>0</v>
      </c>
      <c r="C260" s="19" t="s">
        <v>1013</v>
      </c>
      <c r="D260" s="7">
        <v>0</v>
      </c>
    </row>
    <row r="261" spans="1:4" ht="17.100000000000001" customHeight="1" x14ac:dyDescent="0.15">
      <c r="A261" s="4" t="s">
        <v>260</v>
      </c>
      <c r="B261" s="7">
        <v>0</v>
      </c>
      <c r="C261" s="19" t="s">
        <v>1014</v>
      </c>
      <c r="D261" s="7">
        <v>0</v>
      </c>
    </row>
    <row r="262" spans="1:4" ht="17.100000000000001" customHeight="1" x14ac:dyDescent="0.15">
      <c r="A262" s="4" t="s">
        <v>261</v>
      </c>
      <c r="B262" s="3">
        <f>SUM(B263:B267)</f>
        <v>0</v>
      </c>
      <c r="C262" s="19" t="s">
        <v>1015</v>
      </c>
      <c r="D262" s="7">
        <v>36</v>
      </c>
    </row>
    <row r="263" spans="1:4" ht="17.100000000000001" customHeight="1" x14ac:dyDescent="0.15">
      <c r="A263" s="6" t="s">
        <v>262</v>
      </c>
      <c r="B263" s="7">
        <v>0</v>
      </c>
      <c r="C263" s="17" t="s">
        <v>1016</v>
      </c>
      <c r="D263" s="3">
        <f>SUM(D264:D277)</f>
        <v>810</v>
      </c>
    </row>
    <row r="264" spans="1:4" ht="17.100000000000001" customHeight="1" x14ac:dyDescent="0.15">
      <c r="A264" s="6" t="s">
        <v>263</v>
      </c>
      <c r="B264" s="7">
        <v>0</v>
      </c>
      <c r="C264" s="19" t="s">
        <v>843</v>
      </c>
      <c r="D264" s="7">
        <v>21</v>
      </c>
    </row>
    <row r="265" spans="1:4" ht="17.100000000000001" customHeight="1" x14ac:dyDescent="0.15">
      <c r="A265" s="6" t="s">
        <v>264</v>
      </c>
      <c r="B265" s="7">
        <v>0</v>
      </c>
      <c r="C265" s="19" t="s">
        <v>844</v>
      </c>
      <c r="D265" s="7">
        <v>33</v>
      </c>
    </row>
    <row r="266" spans="1:4" ht="17.100000000000001" customHeight="1" x14ac:dyDescent="0.15">
      <c r="A266" s="6" t="s">
        <v>265</v>
      </c>
      <c r="B266" s="7">
        <v>0</v>
      </c>
      <c r="C266" s="19" t="s">
        <v>845</v>
      </c>
      <c r="D266" s="7">
        <v>0</v>
      </c>
    </row>
    <row r="267" spans="1:4" ht="17.100000000000001" customHeight="1" x14ac:dyDescent="0.15">
      <c r="A267" s="6" t="s">
        <v>266</v>
      </c>
      <c r="B267" s="7">
        <v>0</v>
      </c>
      <c r="C267" s="19" t="s">
        <v>1017</v>
      </c>
      <c r="D267" s="7">
        <v>85</v>
      </c>
    </row>
    <row r="268" spans="1:4" ht="17.100000000000001" customHeight="1" x14ac:dyDescent="0.15">
      <c r="A268" s="4" t="s">
        <v>267</v>
      </c>
      <c r="B268" s="7">
        <v>0</v>
      </c>
      <c r="C268" s="19" t="s">
        <v>1018</v>
      </c>
      <c r="D268" s="7">
        <v>0</v>
      </c>
    </row>
    <row r="269" spans="1:4" ht="17.100000000000001" customHeight="1" x14ac:dyDescent="0.15">
      <c r="A269" s="4" t="s">
        <v>268</v>
      </c>
      <c r="B269" s="3">
        <f>SUM(B270:B273)</f>
        <v>0</v>
      </c>
      <c r="C269" s="19" t="s">
        <v>1019</v>
      </c>
      <c r="D269" s="7">
        <v>142</v>
      </c>
    </row>
    <row r="270" spans="1:4" ht="17.100000000000001" customHeight="1" x14ac:dyDescent="0.15">
      <c r="A270" s="6" t="s">
        <v>269</v>
      </c>
      <c r="B270" s="7">
        <v>0</v>
      </c>
      <c r="C270" s="19" t="s">
        <v>1020</v>
      </c>
      <c r="D270" s="7">
        <v>12</v>
      </c>
    </row>
    <row r="271" spans="1:4" ht="17.100000000000001" customHeight="1" x14ac:dyDescent="0.15">
      <c r="A271" s="6" t="s">
        <v>270</v>
      </c>
      <c r="B271" s="7">
        <v>0</v>
      </c>
      <c r="C271" s="19" t="s">
        <v>1021</v>
      </c>
      <c r="D271" s="7">
        <v>10</v>
      </c>
    </row>
    <row r="272" spans="1:4" ht="17.100000000000001" customHeight="1" x14ac:dyDescent="0.15">
      <c r="A272" s="6" t="s">
        <v>271</v>
      </c>
      <c r="B272" s="7">
        <v>0</v>
      </c>
      <c r="C272" s="19" t="s">
        <v>1022</v>
      </c>
      <c r="D272" s="7">
        <v>35</v>
      </c>
    </row>
    <row r="273" spans="1:4" ht="17.100000000000001" customHeight="1" x14ac:dyDescent="0.15">
      <c r="A273" s="6" t="s">
        <v>272</v>
      </c>
      <c r="B273" s="7">
        <v>0</v>
      </c>
      <c r="C273" s="19" t="s">
        <v>1023</v>
      </c>
      <c r="D273" s="7">
        <v>12</v>
      </c>
    </row>
    <row r="274" spans="1:4" ht="17.100000000000001" customHeight="1" x14ac:dyDescent="0.15">
      <c r="A274" s="4" t="s">
        <v>273</v>
      </c>
      <c r="B274" s="3">
        <f>SUM(B275:B277)</f>
        <v>0</v>
      </c>
      <c r="C274" s="19" t="s">
        <v>1024</v>
      </c>
      <c r="D274" s="7">
        <v>400</v>
      </c>
    </row>
    <row r="275" spans="1:4" ht="17.100000000000001" customHeight="1" x14ac:dyDescent="0.15">
      <c r="A275" s="6" t="s">
        <v>274</v>
      </c>
      <c r="B275" s="7">
        <v>0</v>
      </c>
      <c r="C275" s="19" t="s">
        <v>1025</v>
      </c>
      <c r="D275" s="7">
        <v>0</v>
      </c>
    </row>
    <row r="276" spans="1:4" ht="17.100000000000001" customHeight="1" x14ac:dyDescent="0.15">
      <c r="A276" s="6" t="s">
        <v>275</v>
      </c>
      <c r="B276" s="7">
        <v>0</v>
      </c>
      <c r="C276" s="19" t="s">
        <v>1026</v>
      </c>
      <c r="D276" s="7">
        <v>0</v>
      </c>
    </row>
    <row r="277" spans="1:4" ht="17.100000000000001" customHeight="1" x14ac:dyDescent="0.15">
      <c r="A277" s="6" t="s">
        <v>276</v>
      </c>
      <c r="B277" s="7">
        <v>0</v>
      </c>
      <c r="C277" s="19" t="s">
        <v>1027</v>
      </c>
      <c r="D277" s="7">
        <v>60</v>
      </c>
    </row>
    <row r="278" spans="1:4" ht="17.100000000000001" customHeight="1" x14ac:dyDescent="0.15">
      <c r="A278" s="4" t="s">
        <v>277</v>
      </c>
      <c r="B278" s="7">
        <v>0</v>
      </c>
      <c r="C278" s="17" t="s">
        <v>1028</v>
      </c>
      <c r="D278" s="3">
        <f>SUM(D279:D284)</f>
        <v>72</v>
      </c>
    </row>
    <row r="279" spans="1:4" ht="17.100000000000001" customHeight="1" x14ac:dyDescent="0.15">
      <c r="A279" s="4" t="s">
        <v>278</v>
      </c>
      <c r="B279" s="7">
        <v>0</v>
      </c>
      <c r="C279" s="19" t="s">
        <v>843</v>
      </c>
      <c r="D279" s="7">
        <v>8</v>
      </c>
    </row>
    <row r="280" spans="1:4" ht="17.100000000000001" customHeight="1" x14ac:dyDescent="0.15">
      <c r="A280" s="4" t="s">
        <v>279</v>
      </c>
      <c r="B280" s="7">
        <v>0</v>
      </c>
      <c r="C280" s="19" t="s">
        <v>844</v>
      </c>
      <c r="D280" s="7">
        <v>57</v>
      </c>
    </row>
    <row r="281" spans="1:4" ht="17.100000000000001" customHeight="1" x14ac:dyDescent="0.15">
      <c r="A281" s="4" t="s">
        <v>280</v>
      </c>
      <c r="B281" s="7">
        <v>0</v>
      </c>
      <c r="C281" s="19" t="s">
        <v>845</v>
      </c>
      <c r="D281" s="7">
        <v>0</v>
      </c>
    </row>
    <row r="282" spans="1:4" ht="17.100000000000001" customHeight="1" x14ac:dyDescent="0.15">
      <c r="A282" s="4" t="s">
        <v>281</v>
      </c>
      <c r="B282" s="7">
        <v>0</v>
      </c>
      <c r="C282" s="19" t="s">
        <v>1029</v>
      </c>
      <c r="D282" s="7">
        <v>0</v>
      </c>
    </row>
    <row r="283" spans="1:4" ht="17.100000000000001" customHeight="1" x14ac:dyDescent="0.15">
      <c r="A283" s="4" t="s">
        <v>282</v>
      </c>
      <c r="B283" s="3">
        <f>SUM(B284:B287)</f>
        <v>0</v>
      </c>
      <c r="C283" s="19" t="s">
        <v>852</v>
      </c>
      <c r="D283" s="7">
        <v>0</v>
      </c>
    </row>
    <row r="284" spans="1:4" ht="17.100000000000001" customHeight="1" x14ac:dyDescent="0.15">
      <c r="A284" s="6" t="s">
        <v>283</v>
      </c>
      <c r="B284" s="7">
        <v>0</v>
      </c>
      <c r="C284" s="19" t="s">
        <v>1030</v>
      </c>
      <c r="D284" s="7">
        <v>7</v>
      </c>
    </row>
    <row r="285" spans="1:4" ht="17.100000000000001" customHeight="1" x14ac:dyDescent="0.15">
      <c r="A285" s="6" t="s">
        <v>284</v>
      </c>
      <c r="B285" s="7">
        <v>0</v>
      </c>
      <c r="C285" s="17" t="s">
        <v>1031</v>
      </c>
      <c r="D285" s="3">
        <f>SUM(D286:D291)</f>
        <v>130</v>
      </c>
    </row>
    <row r="286" spans="1:4" ht="17.100000000000001" customHeight="1" x14ac:dyDescent="0.15">
      <c r="A286" s="6" t="s">
        <v>285</v>
      </c>
      <c r="B286" s="7">
        <v>0</v>
      </c>
      <c r="C286" s="19" t="s">
        <v>843</v>
      </c>
      <c r="D286" s="7">
        <v>54</v>
      </c>
    </row>
    <row r="287" spans="1:4" ht="17.100000000000001" customHeight="1" x14ac:dyDescent="0.15">
      <c r="A287" s="6" t="s">
        <v>286</v>
      </c>
      <c r="B287" s="7">
        <v>0</v>
      </c>
      <c r="C287" s="19" t="s">
        <v>844</v>
      </c>
      <c r="D287" s="7">
        <v>60</v>
      </c>
    </row>
    <row r="288" spans="1:4" ht="17.100000000000001" customHeight="1" x14ac:dyDescent="0.15">
      <c r="A288" s="4" t="s">
        <v>287</v>
      </c>
      <c r="B288" s="7">
        <v>0</v>
      </c>
      <c r="C288" s="19" t="s">
        <v>845</v>
      </c>
      <c r="D288" s="7">
        <v>0</v>
      </c>
    </row>
    <row r="289" spans="1:4" ht="17.100000000000001" customHeight="1" x14ac:dyDescent="0.15">
      <c r="A289" s="4" t="s">
        <v>288</v>
      </c>
      <c r="B289" s="7">
        <v>0</v>
      </c>
      <c r="C289" s="19" t="s">
        <v>1032</v>
      </c>
      <c r="D289" s="7">
        <v>0</v>
      </c>
    </row>
    <row r="290" spans="1:4" ht="17.100000000000001" customHeight="1" x14ac:dyDescent="0.15">
      <c r="A290" s="4" t="s">
        <v>289</v>
      </c>
      <c r="B290" s="7">
        <v>0</v>
      </c>
      <c r="C290" s="19" t="s">
        <v>852</v>
      </c>
      <c r="D290" s="7">
        <v>0</v>
      </c>
    </row>
    <row r="291" spans="1:4" ht="17.100000000000001" customHeight="1" x14ac:dyDescent="0.15">
      <c r="A291" s="4" t="s">
        <v>290</v>
      </c>
      <c r="B291" s="3">
        <f>SUM(B292,B296)</f>
        <v>82800</v>
      </c>
      <c r="C291" s="19" t="s">
        <v>1033</v>
      </c>
      <c r="D291" s="7">
        <v>16</v>
      </c>
    </row>
    <row r="292" spans="1:4" ht="17.100000000000001" customHeight="1" x14ac:dyDescent="0.15">
      <c r="A292" s="4" t="s">
        <v>291</v>
      </c>
      <c r="B292" s="3">
        <f>SUM(B293:B295)</f>
        <v>82711</v>
      </c>
      <c r="C292" s="17" t="s">
        <v>1034</v>
      </c>
      <c r="D292" s="3">
        <f>SUM(D293:D300)</f>
        <v>2430</v>
      </c>
    </row>
    <row r="293" spans="1:4" ht="17.100000000000001" customHeight="1" x14ac:dyDescent="0.15">
      <c r="A293" s="6" t="s">
        <v>292</v>
      </c>
      <c r="B293" s="7">
        <v>0</v>
      </c>
      <c r="C293" s="19" t="s">
        <v>843</v>
      </c>
      <c r="D293" s="7">
        <v>1159</v>
      </c>
    </row>
    <row r="294" spans="1:4" ht="17.100000000000001" customHeight="1" x14ac:dyDescent="0.15">
      <c r="A294" s="6" t="s">
        <v>293</v>
      </c>
      <c r="B294" s="7">
        <v>0</v>
      </c>
      <c r="C294" s="19" t="s">
        <v>844</v>
      </c>
      <c r="D294" s="7">
        <v>914</v>
      </c>
    </row>
    <row r="295" spans="1:4" ht="17.100000000000001" customHeight="1" x14ac:dyDescent="0.15">
      <c r="A295" s="6" t="s">
        <v>294</v>
      </c>
      <c r="B295" s="7">
        <v>82711</v>
      </c>
      <c r="C295" s="19" t="s">
        <v>845</v>
      </c>
      <c r="D295" s="7">
        <v>0</v>
      </c>
    </row>
    <row r="296" spans="1:4" ht="17.100000000000001" customHeight="1" x14ac:dyDescent="0.15">
      <c r="A296" s="4" t="s">
        <v>295</v>
      </c>
      <c r="B296" s="7">
        <v>89</v>
      </c>
      <c r="C296" s="19" t="s">
        <v>1035</v>
      </c>
      <c r="D296" s="7">
        <v>25</v>
      </c>
    </row>
    <row r="297" spans="1:4" ht="17.100000000000001" customHeight="1" x14ac:dyDescent="0.15">
      <c r="A297" s="4" t="s">
        <v>296</v>
      </c>
      <c r="B297" s="3">
        <f>SUM(B298:B300)</f>
        <v>1997</v>
      </c>
      <c r="C297" s="19" t="s">
        <v>1036</v>
      </c>
      <c r="D297" s="7">
        <v>0</v>
      </c>
    </row>
    <row r="298" spans="1:4" ht="17.100000000000001" customHeight="1" x14ac:dyDescent="0.15">
      <c r="A298" s="4" t="s">
        <v>297</v>
      </c>
      <c r="B298" s="7">
        <v>0</v>
      </c>
      <c r="C298" s="19" t="s">
        <v>1037</v>
      </c>
      <c r="D298" s="7">
        <v>244</v>
      </c>
    </row>
    <row r="299" spans="1:4" ht="17.100000000000001" customHeight="1" x14ac:dyDescent="0.15">
      <c r="A299" s="4" t="s">
        <v>298</v>
      </c>
      <c r="B299" s="7">
        <v>1996</v>
      </c>
      <c r="C299" s="19" t="s">
        <v>852</v>
      </c>
      <c r="D299" s="7">
        <v>0</v>
      </c>
    </row>
    <row r="300" spans="1:4" ht="17.100000000000001" customHeight="1" x14ac:dyDescent="0.15">
      <c r="A300" s="4" t="s">
        <v>299</v>
      </c>
      <c r="B300" s="7">
        <v>1</v>
      </c>
      <c r="C300" s="19" t="s">
        <v>1038</v>
      </c>
      <c r="D300" s="7">
        <v>88</v>
      </c>
    </row>
    <row r="301" spans="1:4" ht="17.100000000000001" customHeight="1" x14ac:dyDescent="0.15">
      <c r="A301" s="4" t="s">
        <v>300</v>
      </c>
      <c r="B301" s="3">
        <f>SUM(B302:B309)</f>
        <v>0</v>
      </c>
      <c r="C301" s="17" t="s">
        <v>1039</v>
      </c>
      <c r="D301" s="3">
        <f>SUM(D302:D306)</f>
        <v>2096</v>
      </c>
    </row>
    <row r="302" spans="1:4" ht="17.100000000000001" customHeight="1" x14ac:dyDescent="0.15">
      <c r="A302" s="4" t="s">
        <v>301</v>
      </c>
      <c r="B302" s="7">
        <v>0</v>
      </c>
      <c r="C302" s="19" t="s">
        <v>843</v>
      </c>
      <c r="D302" s="7">
        <v>1466</v>
      </c>
    </row>
    <row r="303" spans="1:4" ht="17.100000000000001" customHeight="1" x14ac:dyDescent="0.15">
      <c r="A303" s="4" t="s">
        <v>302</v>
      </c>
      <c r="B303" s="7">
        <v>0</v>
      </c>
      <c r="C303" s="19" t="s">
        <v>844</v>
      </c>
      <c r="D303" s="7">
        <v>475</v>
      </c>
    </row>
    <row r="304" spans="1:4" ht="17.100000000000001" customHeight="1" x14ac:dyDescent="0.15">
      <c r="A304" s="4" t="s">
        <v>303</v>
      </c>
      <c r="B304" s="7">
        <v>0</v>
      </c>
      <c r="C304" s="19" t="s">
        <v>845</v>
      </c>
      <c r="D304" s="7">
        <v>0</v>
      </c>
    </row>
    <row r="305" spans="1:4" ht="17.100000000000001" customHeight="1" x14ac:dyDescent="0.15">
      <c r="A305" s="4" t="s">
        <v>304</v>
      </c>
      <c r="B305" s="7">
        <v>0</v>
      </c>
      <c r="C305" s="19" t="s">
        <v>1040</v>
      </c>
      <c r="D305" s="7">
        <v>102</v>
      </c>
    </row>
    <row r="306" spans="1:4" ht="17.100000000000001" customHeight="1" x14ac:dyDescent="0.15">
      <c r="A306" s="4" t="s">
        <v>305</v>
      </c>
      <c r="B306" s="7">
        <v>0</v>
      </c>
      <c r="C306" s="19" t="s">
        <v>1041</v>
      </c>
      <c r="D306" s="7">
        <v>53</v>
      </c>
    </row>
    <row r="307" spans="1:4" ht="17.100000000000001" customHeight="1" x14ac:dyDescent="0.15">
      <c r="A307" s="4" t="s">
        <v>306</v>
      </c>
      <c r="B307" s="7">
        <v>0</v>
      </c>
      <c r="C307" s="17" t="s">
        <v>1042</v>
      </c>
      <c r="D307" s="3">
        <f>SUM(D308:D314)</f>
        <v>19706</v>
      </c>
    </row>
    <row r="308" spans="1:4" ht="17.100000000000001" customHeight="1" x14ac:dyDescent="0.15">
      <c r="A308" s="4" t="s">
        <v>307</v>
      </c>
      <c r="B308" s="7">
        <v>0</v>
      </c>
      <c r="C308" s="19" t="s">
        <v>843</v>
      </c>
      <c r="D308" s="7">
        <v>11085</v>
      </c>
    </row>
    <row r="309" spans="1:4" ht="17.100000000000001" customHeight="1" x14ac:dyDescent="0.15">
      <c r="A309" s="4" t="s">
        <v>308</v>
      </c>
      <c r="B309" s="7">
        <v>0</v>
      </c>
      <c r="C309" s="19" t="s">
        <v>844</v>
      </c>
      <c r="D309" s="7">
        <v>5611</v>
      </c>
    </row>
    <row r="310" spans="1:4" ht="17.100000000000001" customHeight="1" x14ac:dyDescent="0.15">
      <c r="A310" s="4" t="s">
        <v>309</v>
      </c>
      <c r="B310" s="3">
        <f>SUM(B311:B318)</f>
        <v>120289</v>
      </c>
      <c r="C310" s="19" t="s">
        <v>845</v>
      </c>
      <c r="D310" s="7">
        <v>0</v>
      </c>
    </row>
    <row r="311" spans="1:4" ht="17.100000000000001" customHeight="1" x14ac:dyDescent="0.15">
      <c r="A311" s="4" t="s">
        <v>310</v>
      </c>
      <c r="B311" s="7">
        <v>7608</v>
      </c>
      <c r="C311" s="19" t="s">
        <v>860</v>
      </c>
      <c r="D311" s="7">
        <v>31</v>
      </c>
    </row>
    <row r="312" spans="1:4" ht="17.100000000000001" customHeight="1" x14ac:dyDescent="0.15">
      <c r="A312" s="4" t="s">
        <v>311</v>
      </c>
      <c r="B312" s="7">
        <v>5460</v>
      </c>
      <c r="C312" s="19" t="s">
        <v>1043</v>
      </c>
      <c r="D312" s="7">
        <v>1994</v>
      </c>
    </row>
    <row r="313" spans="1:4" ht="17.100000000000001" customHeight="1" x14ac:dyDescent="0.15">
      <c r="A313" s="4" t="s">
        <v>312</v>
      </c>
      <c r="B313" s="7">
        <v>78603</v>
      </c>
      <c r="C313" s="19" t="s">
        <v>852</v>
      </c>
      <c r="D313" s="7">
        <v>46</v>
      </c>
    </row>
    <row r="314" spans="1:4" ht="17.100000000000001" customHeight="1" x14ac:dyDescent="0.15">
      <c r="A314" s="4" t="s">
        <v>313</v>
      </c>
      <c r="B314" s="7">
        <v>71</v>
      </c>
      <c r="C314" s="19" t="s">
        <v>1044</v>
      </c>
      <c r="D314" s="7">
        <v>939</v>
      </c>
    </row>
    <row r="315" spans="1:4" ht="17.100000000000001" customHeight="1" x14ac:dyDescent="0.15">
      <c r="A315" s="4" t="s">
        <v>314</v>
      </c>
      <c r="B315" s="7">
        <v>0</v>
      </c>
      <c r="C315" s="17" t="s">
        <v>1045</v>
      </c>
      <c r="D315" s="3">
        <f>SUM(D316:D321)</f>
        <v>1631</v>
      </c>
    </row>
    <row r="316" spans="1:4" ht="17.100000000000001" customHeight="1" x14ac:dyDescent="0.15">
      <c r="A316" s="4" t="s">
        <v>315</v>
      </c>
      <c r="B316" s="7">
        <v>16599</v>
      </c>
      <c r="C316" s="19" t="s">
        <v>843</v>
      </c>
      <c r="D316" s="7">
        <v>1070</v>
      </c>
    </row>
    <row r="317" spans="1:4" ht="17.100000000000001" customHeight="1" x14ac:dyDescent="0.15">
      <c r="A317" s="4" t="s">
        <v>316</v>
      </c>
      <c r="B317" s="7">
        <v>11768</v>
      </c>
      <c r="C317" s="19" t="s">
        <v>844</v>
      </c>
      <c r="D317" s="7">
        <v>293</v>
      </c>
    </row>
    <row r="318" spans="1:4" ht="17.100000000000001" customHeight="1" x14ac:dyDescent="0.15">
      <c r="A318" s="4" t="s">
        <v>317</v>
      </c>
      <c r="B318" s="7">
        <v>180</v>
      </c>
      <c r="C318" s="19" t="s">
        <v>845</v>
      </c>
      <c r="D318" s="7">
        <v>0</v>
      </c>
    </row>
    <row r="319" spans="1:4" ht="17.100000000000001" customHeight="1" x14ac:dyDescent="0.15">
      <c r="A319" s="4" t="s">
        <v>318</v>
      </c>
      <c r="B319" s="3">
        <f>SUM(B320:B327)</f>
        <v>84294</v>
      </c>
      <c r="C319" s="19" t="s">
        <v>857</v>
      </c>
      <c r="D319" s="7">
        <v>18</v>
      </c>
    </row>
    <row r="320" spans="1:4" ht="17.100000000000001" customHeight="1" x14ac:dyDescent="0.15">
      <c r="A320" s="4" t="s">
        <v>319</v>
      </c>
      <c r="B320" s="7">
        <v>6585</v>
      </c>
      <c r="C320" s="19" t="s">
        <v>852</v>
      </c>
      <c r="D320" s="7">
        <v>0</v>
      </c>
    </row>
    <row r="321" spans="1:4" ht="17.100000000000001" customHeight="1" x14ac:dyDescent="0.15">
      <c r="A321" s="4" t="s">
        <v>320</v>
      </c>
      <c r="B321" s="7">
        <v>5889</v>
      </c>
      <c r="C321" s="19" t="s">
        <v>1046</v>
      </c>
      <c r="D321" s="7">
        <v>250</v>
      </c>
    </row>
    <row r="322" spans="1:4" ht="17.100000000000001" customHeight="1" x14ac:dyDescent="0.15">
      <c r="A322" s="4" t="s">
        <v>321</v>
      </c>
      <c r="B322" s="7">
        <v>29214</v>
      </c>
      <c r="C322" s="17" t="s">
        <v>1047</v>
      </c>
      <c r="D322" s="3">
        <f>SUM(D323:D329)</f>
        <v>6767</v>
      </c>
    </row>
    <row r="323" spans="1:4" ht="17.100000000000001" customHeight="1" x14ac:dyDescent="0.15">
      <c r="A323" s="4" t="s">
        <v>322</v>
      </c>
      <c r="B323" s="7">
        <v>52</v>
      </c>
      <c r="C323" s="19" t="s">
        <v>843</v>
      </c>
      <c r="D323" s="7">
        <v>3010</v>
      </c>
    </row>
    <row r="324" spans="1:4" ht="17.100000000000001" customHeight="1" x14ac:dyDescent="0.15">
      <c r="A324" s="4" t="s">
        <v>323</v>
      </c>
      <c r="B324" s="7">
        <v>9034</v>
      </c>
      <c r="C324" s="19" t="s">
        <v>844</v>
      </c>
      <c r="D324" s="7">
        <v>2369</v>
      </c>
    </row>
    <row r="325" spans="1:4" ht="17.100000000000001" customHeight="1" x14ac:dyDescent="0.15">
      <c r="A325" s="4" t="s">
        <v>324</v>
      </c>
      <c r="B325" s="7">
        <v>4671</v>
      </c>
      <c r="C325" s="19" t="s">
        <v>845</v>
      </c>
      <c r="D325" s="7">
        <v>0</v>
      </c>
    </row>
    <row r="326" spans="1:4" ht="17.100000000000001" customHeight="1" x14ac:dyDescent="0.15">
      <c r="A326" s="4" t="s">
        <v>325</v>
      </c>
      <c r="B326" s="7">
        <v>28369</v>
      </c>
      <c r="C326" s="19" t="s">
        <v>1048</v>
      </c>
      <c r="D326" s="7">
        <v>9</v>
      </c>
    </row>
    <row r="327" spans="1:4" ht="17.100000000000001" customHeight="1" x14ac:dyDescent="0.15">
      <c r="A327" s="4" t="s">
        <v>326</v>
      </c>
      <c r="B327" s="7">
        <v>480</v>
      </c>
      <c r="C327" s="19" t="s">
        <v>1049</v>
      </c>
      <c r="D327" s="7">
        <v>0</v>
      </c>
    </row>
    <row r="328" spans="1:4" ht="17.100000000000001" customHeight="1" x14ac:dyDescent="0.15">
      <c r="A328" s="4" t="s">
        <v>327</v>
      </c>
      <c r="B328" s="3">
        <f>SUM(B329:B331)</f>
        <v>28415</v>
      </c>
      <c r="C328" s="19" t="s">
        <v>852</v>
      </c>
      <c r="D328" s="7">
        <v>0</v>
      </c>
    </row>
    <row r="329" spans="1:4" ht="17.100000000000001" customHeight="1" x14ac:dyDescent="0.15">
      <c r="A329" s="4" t="s">
        <v>328</v>
      </c>
      <c r="B329" s="7">
        <v>0</v>
      </c>
      <c r="C329" s="19" t="s">
        <v>1050</v>
      </c>
      <c r="D329" s="7">
        <v>1379</v>
      </c>
    </row>
    <row r="330" spans="1:4" ht="17.100000000000001" customHeight="1" x14ac:dyDescent="0.15">
      <c r="A330" s="4" t="s">
        <v>329</v>
      </c>
      <c r="B330" s="7">
        <v>28083</v>
      </c>
      <c r="C330" s="17" t="s">
        <v>1051</v>
      </c>
      <c r="D330" s="3">
        <f>SUM(D331:D334)</f>
        <v>670</v>
      </c>
    </row>
    <row r="331" spans="1:4" ht="17.100000000000001" customHeight="1" x14ac:dyDescent="0.15">
      <c r="A331" s="4" t="s">
        <v>330</v>
      </c>
      <c r="B331" s="7">
        <v>332</v>
      </c>
      <c r="C331" s="19" t="s">
        <v>1052</v>
      </c>
      <c r="D331" s="7">
        <v>670</v>
      </c>
    </row>
    <row r="332" spans="1:4" ht="17.100000000000001" customHeight="1" x14ac:dyDescent="0.15">
      <c r="A332" s="4" t="s">
        <v>331</v>
      </c>
      <c r="B332" s="3">
        <f>SUM(B333:B340)</f>
        <v>24190</v>
      </c>
      <c r="C332" s="19" t="s">
        <v>1053</v>
      </c>
      <c r="D332" s="7">
        <v>0</v>
      </c>
    </row>
    <row r="333" spans="1:4" ht="17.100000000000001" customHeight="1" x14ac:dyDescent="0.15">
      <c r="A333" s="4" t="s">
        <v>332</v>
      </c>
      <c r="B333" s="7">
        <v>1577</v>
      </c>
      <c r="C333" s="19" t="s">
        <v>1054</v>
      </c>
      <c r="D333" s="7">
        <v>0</v>
      </c>
    </row>
    <row r="334" spans="1:4" ht="17.100000000000001" customHeight="1" x14ac:dyDescent="0.15">
      <c r="A334" s="4" t="s">
        <v>333</v>
      </c>
      <c r="B334" s="7">
        <v>1178</v>
      </c>
      <c r="C334" s="20" t="s">
        <v>1055</v>
      </c>
      <c r="D334" s="7">
        <v>0</v>
      </c>
    </row>
    <row r="335" spans="1:4" ht="17.100000000000001" customHeight="1" x14ac:dyDescent="0.15">
      <c r="A335" s="4" t="s">
        <v>334</v>
      </c>
      <c r="B335" s="7">
        <v>11595</v>
      </c>
      <c r="C335" s="17" t="s">
        <v>1056</v>
      </c>
      <c r="D335" s="3">
        <f>SUM(D336:D337)</f>
        <v>3008</v>
      </c>
    </row>
    <row r="336" spans="1:4" ht="17.100000000000001" customHeight="1" x14ac:dyDescent="0.15">
      <c r="A336" s="4" t="s">
        <v>335</v>
      </c>
      <c r="B336" s="7">
        <v>92</v>
      </c>
      <c r="C336" s="21" t="s">
        <v>1057</v>
      </c>
      <c r="D336" s="7">
        <v>0</v>
      </c>
    </row>
    <row r="337" spans="1:4" ht="17.100000000000001" customHeight="1" x14ac:dyDescent="0.15">
      <c r="A337" s="4" t="s">
        <v>336</v>
      </c>
      <c r="B337" s="7">
        <v>2208</v>
      </c>
      <c r="C337" s="19" t="s">
        <v>1058</v>
      </c>
      <c r="D337" s="7">
        <v>3008</v>
      </c>
    </row>
    <row r="338" spans="1:4" ht="17.100000000000001" customHeight="1" x14ac:dyDescent="0.15">
      <c r="A338" s="4" t="s">
        <v>337</v>
      </c>
      <c r="B338" s="7">
        <v>0</v>
      </c>
      <c r="C338" s="17" t="s">
        <v>1059</v>
      </c>
      <c r="D338" s="3">
        <f>SUM(D339,D346,D349,D356,D362,D367:D368,D373)</f>
        <v>0</v>
      </c>
    </row>
    <row r="339" spans="1:4" ht="17.100000000000001" customHeight="1" x14ac:dyDescent="0.15">
      <c r="A339" s="4" t="s">
        <v>338</v>
      </c>
      <c r="B339" s="7">
        <v>7097</v>
      </c>
      <c r="C339" s="17" t="s">
        <v>1060</v>
      </c>
      <c r="D339" s="3">
        <f>SUM(D340:D345)</f>
        <v>0</v>
      </c>
    </row>
    <row r="340" spans="1:4" ht="17.100000000000001" customHeight="1" x14ac:dyDescent="0.15">
      <c r="A340" s="4" t="s">
        <v>339</v>
      </c>
      <c r="B340" s="7">
        <v>443</v>
      </c>
      <c r="C340" s="19" t="s">
        <v>843</v>
      </c>
      <c r="D340" s="7">
        <v>0</v>
      </c>
    </row>
    <row r="341" spans="1:4" ht="17.100000000000001" customHeight="1" x14ac:dyDescent="0.15">
      <c r="A341" s="4" t="s">
        <v>340</v>
      </c>
      <c r="B341" s="3">
        <f>SUM(B342:B349)</f>
        <v>52571</v>
      </c>
      <c r="C341" s="19" t="s">
        <v>844</v>
      </c>
      <c r="D341" s="7">
        <v>0</v>
      </c>
    </row>
    <row r="342" spans="1:4" ht="17.100000000000001" customHeight="1" x14ac:dyDescent="0.15">
      <c r="A342" s="4" t="s">
        <v>341</v>
      </c>
      <c r="B342" s="7">
        <v>0</v>
      </c>
      <c r="C342" s="19" t="s">
        <v>845</v>
      </c>
      <c r="D342" s="7">
        <v>0</v>
      </c>
    </row>
    <row r="343" spans="1:4" ht="17.100000000000001" customHeight="1" x14ac:dyDescent="0.15">
      <c r="A343" s="4" t="s">
        <v>342</v>
      </c>
      <c r="B343" s="7">
        <v>0</v>
      </c>
      <c r="C343" s="19" t="s">
        <v>1043</v>
      </c>
      <c r="D343" s="7">
        <v>0</v>
      </c>
    </row>
    <row r="344" spans="1:4" ht="17.100000000000001" customHeight="1" x14ac:dyDescent="0.15">
      <c r="A344" s="4" t="s">
        <v>343</v>
      </c>
      <c r="B344" s="7">
        <v>0</v>
      </c>
      <c r="C344" s="19" t="s">
        <v>852</v>
      </c>
      <c r="D344" s="7">
        <v>0</v>
      </c>
    </row>
    <row r="345" spans="1:4" ht="17.100000000000001" customHeight="1" x14ac:dyDescent="0.15">
      <c r="A345" s="4" t="s">
        <v>344</v>
      </c>
      <c r="B345" s="7">
        <v>0</v>
      </c>
      <c r="C345" s="19" t="s">
        <v>1061</v>
      </c>
      <c r="D345" s="7">
        <v>0</v>
      </c>
    </row>
    <row r="346" spans="1:4" ht="17.100000000000001" customHeight="1" x14ac:dyDescent="0.15">
      <c r="A346" s="4" t="s">
        <v>345</v>
      </c>
      <c r="B346" s="7">
        <v>0</v>
      </c>
      <c r="C346" s="17" t="s">
        <v>1062</v>
      </c>
      <c r="D346" s="3">
        <f>SUM(D347:D348)</f>
        <v>0</v>
      </c>
    </row>
    <row r="347" spans="1:4" ht="17.100000000000001" customHeight="1" x14ac:dyDescent="0.15">
      <c r="A347" s="4" t="s">
        <v>346</v>
      </c>
      <c r="B347" s="7">
        <v>0</v>
      </c>
      <c r="C347" s="19" t="s">
        <v>1063</v>
      </c>
      <c r="D347" s="7">
        <v>0</v>
      </c>
    </row>
    <row r="348" spans="1:4" ht="17.100000000000001" customHeight="1" x14ac:dyDescent="0.15">
      <c r="A348" s="4" t="s">
        <v>347</v>
      </c>
      <c r="B348" s="7">
        <v>52547</v>
      </c>
      <c r="C348" s="19" t="s">
        <v>1064</v>
      </c>
      <c r="D348" s="7">
        <v>0</v>
      </c>
    </row>
    <row r="349" spans="1:4" ht="17.100000000000001" customHeight="1" x14ac:dyDescent="0.15">
      <c r="A349" s="4" t="s">
        <v>348</v>
      </c>
      <c r="B349" s="7">
        <v>24</v>
      </c>
      <c r="C349" s="17" t="s">
        <v>1065</v>
      </c>
      <c r="D349" s="3">
        <f>SUM(D350:D355)</f>
        <v>0</v>
      </c>
    </row>
    <row r="350" spans="1:4" ht="17.100000000000001" customHeight="1" x14ac:dyDescent="0.15">
      <c r="A350" s="4" t="s">
        <v>349</v>
      </c>
      <c r="B350" s="3">
        <f>SUM(B351:B352)</f>
        <v>21333</v>
      </c>
      <c r="C350" s="19" t="s">
        <v>1066</v>
      </c>
      <c r="D350" s="7">
        <v>0</v>
      </c>
    </row>
    <row r="351" spans="1:4" ht="17.100000000000001" customHeight="1" x14ac:dyDescent="0.15">
      <c r="A351" s="4" t="s">
        <v>350</v>
      </c>
      <c r="B351" s="7">
        <v>21333</v>
      </c>
      <c r="C351" s="19" t="s">
        <v>1067</v>
      </c>
      <c r="D351" s="7">
        <v>0</v>
      </c>
    </row>
    <row r="352" spans="1:4" ht="17.100000000000001" customHeight="1" x14ac:dyDescent="0.15">
      <c r="A352" s="8" t="s">
        <v>351</v>
      </c>
      <c r="B352" s="7">
        <v>0</v>
      </c>
      <c r="C352" s="19" t="s">
        <v>1068</v>
      </c>
      <c r="D352" s="7">
        <v>0</v>
      </c>
    </row>
    <row r="353" spans="1:4" ht="17.100000000000001" customHeight="1" x14ac:dyDescent="0.15">
      <c r="A353" s="4" t="s">
        <v>352</v>
      </c>
      <c r="B353" s="3">
        <f>SUM(B354:B355)</f>
        <v>0</v>
      </c>
      <c r="C353" s="19" t="s">
        <v>1069</v>
      </c>
      <c r="D353" s="7">
        <v>0</v>
      </c>
    </row>
    <row r="354" spans="1:4" ht="17.100000000000001" customHeight="1" x14ac:dyDescent="0.15">
      <c r="A354" s="9" t="s">
        <v>353</v>
      </c>
      <c r="B354" s="7">
        <v>0</v>
      </c>
      <c r="C354" s="19" t="s">
        <v>1070</v>
      </c>
      <c r="D354" s="7">
        <v>0</v>
      </c>
    </row>
    <row r="355" spans="1:4" ht="17.100000000000001" customHeight="1" x14ac:dyDescent="0.15">
      <c r="A355" s="4" t="s">
        <v>354</v>
      </c>
      <c r="B355" s="7">
        <v>0</v>
      </c>
      <c r="C355" s="19" t="s">
        <v>1071</v>
      </c>
      <c r="D355" s="7">
        <v>0</v>
      </c>
    </row>
    <row r="356" spans="1:4" ht="17.100000000000001" customHeight="1" x14ac:dyDescent="0.15">
      <c r="A356" s="4" t="s">
        <v>355</v>
      </c>
      <c r="B356" s="3">
        <f>SUM(B357:B358)</f>
        <v>0</v>
      </c>
      <c r="C356" s="17" t="s">
        <v>1072</v>
      </c>
      <c r="D356" s="3">
        <f>SUM(D357:D361)</f>
        <v>0</v>
      </c>
    </row>
    <row r="357" spans="1:4" ht="17.100000000000001" customHeight="1" x14ac:dyDescent="0.15">
      <c r="A357" s="4" t="s">
        <v>356</v>
      </c>
      <c r="B357" s="7">
        <v>0</v>
      </c>
      <c r="C357" s="19" t="s">
        <v>1073</v>
      </c>
      <c r="D357" s="7">
        <v>0</v>
      </c>
    </row>
    <row r="358" spans="1:4" ht="17.100000000000001" customHeight="1" x14ac:dyDescent="0.15">
      <c r="A358" s="4" t="s">
        <v>357</v>
      </c>
      <c r="B358" s="7">
        <v>0</v>
      </c>
      <c r="C358" s="19" t="s">
        <v>1074</v>
      </c>
      <c r="D358" s="7">
        <v>0</v>
      </c>
    </row>
    <row r="359" spans="1:4" ht="17.100000000000001" customHeight="1" x14ac:dyDescent="0.15">
      <c r="A359" s="4" t="s">
        <v>358</v>
      </c>
      <c r="B359" s="3">
        <f>SUM(B360:B362,B366:B368)</f>
        <v>0</v>
      </c>
      <c r="C359" s="19" t="s">
        <v>1075</v>
      </c>
      <c r="D359" s="7">
        <v>0</v>
      </c>
    </row>
    <row r="360" spans="1:4" ht="17.100000000000001" customHeight="1" x14ac:dyDescent="0.15">
      <c r="A360" s="4" t="s">
        <v>359</v>
      </c>
      <c r="B360" s="7">
        <v>0</v>
      </c>
      <c r="C360" s="19" t="s">
        <v>1076</v>
      </c>
      <c r="D360" s="7">
        <v>0</v>
      </c>
    </row>
    <row r="361" spans="1:4" ht="17.100000000000001" customHeight="1" x14ac:dyDescent="0.15">
      <c r="A361" s="4" t="s">
        <v>360</v>
      </c>
      <c r="B361" s="7">
        <v>0</v>
      </c>
      <c r="C361" s="19" t="s">
        <v>1077</v>
      </c>
      <c r="D361" s="7">
        <v>0</v>
      </c>
    </row>
    <row r="362" spans="1:4" ht="17.100000000000001" customHeight="1" x14ac:dyDescent="0.15">
      <c r="A362" s="4" t="s">
        <v>361</v>
      </c>
      <c r="B362" s="3">
        <f>SUM(B363:B365)</f>
        <v>0</v>
      </c>
      <c r="C362" s="17" t="s">
        <v>1078</v>
      </c>
      <c r="D362" s="3">
        <f>SUM(D363:D366)</f>
        <v>0</v>
      </c>
    </row>
    <row r="363" spans="1:4" ht="17.100000000000001" customHeight="1" x14ac:dyDescent="0.15">
      <c r="A363" s="6" t="s">
        <v>362</v>
      </c>
      <c r="B363" s="7">
        <v>0</v>
      </c>
      <c r="C363" s="19" t="s">
        <v>1079</v>
      </c>
      <c r="D363" s="7">
        <v>0</v>
      </c>
    </row>
    <row r="364" spans="1:4" ht="17.100000000000001" customHeight="1" x14ac:dyDescent="0.15">
      <c r="A364" s="6" t="s">
        <v>363</v>
      </c>
      <c r="B364" s="7">
        <v>0</v>
      </c>
      <c r="C364" s="19" t="s">
        <v>1080</v>
      </c>
      <c r="D364" s="7">
        <v>0</v>
      </c>
    </row>
    <row r="365" spans="1:4" ht="17.100000000000001" customHeight="1" x14ac:dyDescent="0.15">
      <c r="A365" s="6" t="s">
        <v>364</v>
      </c>
      <c r="B365" s="7">
        <v>0</v>
      </c>
      <c r="C365" s="19" t="s">
        <v>1081</v>
      </c>
      <c r="D365" s="7">
        <v>0</v>
      </c>
    </row>
    <row r="366" spans="1:4" ht="17.100000000000001" customHeight="1" x14ac:dyDescent="0.15">
      <c r="A366" s="4" t="s">
        <v>365</v>
      </c>
      <c r="B366" s="7">
        <v>0</v>
      </c>
      <c r="C366" s="19" t="s">
        <v>1082</v>
      </c>
      <c r="D366" s="7">
        <v>0</v>
      </c>
    </row>
    <row r="367" spans="1:4" ht="17.100000000000001" customHeight="1" x14ac:dyDescent="0.15">
      <c r="A367" s="8" t="s">
        <v>366</v>
      </c>
      <c r="B367" s="7">
        <v>0</v>
      </c>
      <c r="C367" s="17" t="s">
        <v>1083</v>
      </c>
      <c r="D367" s="7">
        <v>0</v>
      </c>
    </row>
    <row r="368" spans="1:4" ht="17.100000000000001" customHeight="1" x14ac:dyDescent="0.15">
      <c r="A368" s="4" t="s">
        <v>367</v>
      </c>
      <c r="B368" s="7">
        <v>0</v>
      </c>
      <c r="C368" s="17" t="s">
        <v>1084</v>
      </c>
      <c r="D368" s="3">
        <f>SUM(D369:D372)</f>
        <v>0</v>
      </c>
    </row>
    <row r="369" spans="1:4" ht="17.100000000000001" customHeight="1" x14ac:dyDescent="0.15">
      <c r="A369" s="4" t="s">
        <v>368</v>
      </c>
      <c r="B369" s="3">
        <f>SUM(B370:B371)</f>
        <v>40181</v>
      </c>
      <c r="C369" s="19" t="s">
        <v>1085</v>
      </c>
      <c r="D369" s="7">
        <v>0</v>
      </c>
    </row>
    <row r="370" spans="1:4" ht="17.100000000000001" customHeight="1" x14ac:dyDescent="0.15">
      <c r="A370" s="4" t="s">
        <v>369</v>
      </c>
      <c r="B370" s="7">
        <v>40181</v>
      </c>
      <c r="C370" s="19" t="s">
        <v>1086</v>
      </c>
      <c r="D370" s="7">
        <v>0</v>
      </c>
    </row>
    <row r="371" spans="1:4" ht="17.100000000000001" customHeight="1" x14ac:dyDescent="0.15">
      <c r="A371" s="10" t="s">
        <v>370</v>
      </c>
      <c r="B371" s="7">
        <v>0</v>
      </c>
      <c r="C371" s="19" t="s">
        <v>1087</v>
      </c>
      <c r="D371" s="7">
        <v>0</v>
      </c>
    </row>
    <row r="372" spans="1:4" ht="17.100000000000001" customHeight="1" x14ac:dyDescent="0.15">
      <c r="A372" s="4" t="s">
        <v>371</v>
      </c>
      <c r="B372" s="3">
        <f>SUM(B373:B374)</f>
        <v>153883</v>
      </c>
      <c r="C372" s="19" t="s">
        <v>1088</v>
      </c>
      <c r="D372" s="7">
        <v>0</v>
      </c>
    </row>
    <row r="373" spans="1:4" ht="17.100000000000001" customHeight="1" x14ac:dyDescent="0.15">
      <c r="A373" s="9" t="s">
        <v>372</v>
      </c>
      <c r="B373" s="7">
        <v>153883</v>
      </c>
      <c r="C373" s="17" t="s">
        <v>1089</v>
      </c>
      <c r="D373" s="7">
        <v>0</v>
      </c>
    </row>
    <row r="374" spans="1:4" ht="17.100000000000001" customHeight="1" x14ac:dyDescent="0.15">
      <c r="A374" s="4" t="s">
        <v>373</v>
      </c>
      <c r="B374" s="7">
        <v>0</v>
      </c>
      <c r="C374" s="17" t="s">
        <v>1090</v>
      </c>
      <c r="D374" s="3">
        <v>1854</v>
      </c>
    </row>
    <row r="375" spans="1:4" ht="17.100000000000001" customHeight="1" x14ac:dyDescent="0.15">
      <c r="A375" s="4" t="s">
        <v>374</v>
      </c>
      <c r="B375" s="3">
        <f>SUM(B376:B377)</f>
        <v>0</v>
      </c>
      <c r="C375" s="17" t="s">
        <v>1091</v>
      </c>
      <c r="D375" s="3">
        <f>SUM(D376,D386,D408,D415,D427,D436,D448,D457,D466,D474,D483)</f>
        <v>269845</v>
      </c>
    </row>
    <row r="376" spans="1:4" ht="17.100000000000001" customHeight="1" x14ac:dyDescent="0.15">
      <c r="A376" s="4" t="s">
        <v>375</v>
      </c>
      <c r="B376" s="7">
        <v>0</v>
      </c>
      <c r="C376" s="17" t="s">
        <v>1092</v>
      </c>
      <c r="D376" s="3">
        <f>SUM(D377:D385)</f>
        <v>16971</v>
      </c>
    </row>
    <row r="377" spans="1:4" ht="17.100000000000001" customHeight="1" x14ac:dyDescent="0.15">
      <c r="A377" s="4" t="s">
        <v>376</v>
      </c>
      <c r="B377" s="7">
        <v>0</v>
      </c>
      <c r="C377" s="19" t="s">
        <v>1093</v>
      </c>
      <c r="D377" s="7">
        <v>1906</v>
      </c>
    </row>
    <row r="378" spans="1:4" ht="17.100000000000001" customHeight="1" x14ac:dyDescent="0.15">
      <c r="A378" s="4" t="s">
        <v>377</v>
      </c>
      <c r="B378" s="7">
        <v>0</v>
      </c>
      <c r="C378" s="19" t="s">
        <v>1094</v>
      </c>
      <c r="D378" s="7">
        <v>2436</v>
      </c>
    </row>
    <row r="379" spans="1:4" ht="17.100000000000001" customHeight="1" x14ac:dyDescent="0.15">
      <c r="A379" s="8" t="s">
        <v>378</v>
      </c>
      <c r="B379" s="3">
        <f>SUM(B380,B400,B785,B816,B842,B862)</f>
        <v>316525</v>
      </c>
      <c r="C379" s="19" t="s">
        <v>1095</v>
      </c>
      <c r="D379" s="7">
        <v>12017</v>
      </c>
    </row>
    <row r="380" spans="1:4" ht="17.100000000000001" customHeight="1" x14ac:dyDescent="0.15">
      <c r="A380" s="4" t="s">
        <v>379</v>
      </c>
      <c r="B380" s="3">
        <f>SUM(B381,B384,B385,B388:B390,B393:B399)</f>
        <v>70467</v>
      </c>
      <c r="C380" s="19" t="s">
        <v>1096</v>
      </c>
      <c r="D380" s="7">
        <v>417</v>
      </c>
    </row>
    <row r="381" spans="1:4" ht="17.100000000000001" customHeight="1" x14ac:dyDescent="0.15">
      <c r="A381" s="4" t="s">
        <v>380</v>
      </c>
      <c r="B381" s="3">
        <f>SUM(B382:B383)</f>
        <v>10762</v>
      </c>
      <c r="C381" s="19" t="s">
        <v>1097</v>
      </c>
      <c r="D381" s="7">
        <v>0</v>
      </c>
    </row>
    <row r="382" spans="1:4" ht="17.100000000000001" customHeight="1" x14ac:dyDescent="0.15">
      <c r="A382" s="6" t="s">
        <v>381</v>
      </c>
      <c r="B382" s="7">
        <v>10762</v>
      </c>
      <c r="C382" s="19" t="s">
        <v>1098</v>
      </c>
      <c r="D382" s="7">
        <v>0</v>
      </c>
    </row>
    <row r="383" spans="1:4" ht="17.100000000000001" customHeight="1" x14ac:dyDescent="0.15">
      <c r="A383" s="6" t="s">
        <v>382</v>
      </c>
      <c r="B383" s="7">
        <v>0</v>
      </c>
      <c r="C383" s="19" t="s">
        <v>1099</v>
      </c>
      <c r="D383" s="7">
        <v>0</v>
      </c>
    </row>
    <row r="384" spans="1:4" ht="17.100000000000001" customHeight="1" x14ac:dyDescent="0.15">
      <c r="A384" s="4" t="s">
        <v>383</v>
      </c>
      <c r="B384" s="7">
        <v>2719</v>
      </c>
      <c r="C384" s="19" t="s">
        <v>1100</v>
      </c>
      <c r="D384" s="7">
        <v>45</v>
      </c>
    </row>
    <row r="385" spans="1:4" ht="17.100000000000001" customHeight="1" x14ac:dyDescent="0.15">
      <c r="A385" s="4" t="s">
        <v>384</v>
      </c>
      <c r="B385" s="3">
        <f>SUM(B386:B387)</f>
        <v>51838</v>
      </c>
      <c r="C385" s="19" t="s">
        <v>1101</v>
      </c>
      <c r="D385" s="7">
        <v>150</v>
      </c>
    </row>
    <row r="386" spans="1:4" ht="17.100000000000001" customHeight="1" x14ac:dyDescent="0.15">
      <c r="A386" s="6" t="s">
        <v>385</v>
      </c>
      <c r="B386" s="7">
        <v>51838</v>
      </c>
      <c r="C386" s="17" t="s">
        <v>1102</v>
      </c>
      <c r="D386" s="3">
        <f>SUM(D387:D407)</f>
        <v>196754</v>
      </c>
    </row>
    <row r="387" spans="1:4" ht="17.100000000000001" customHeight="1" x14ac:dyDescent="0.15">
      <c r="A387" s="11" t="s">
        <v>386</v>
      </c>
      <c r="B387" s="7">
        <v>0</v>
      </c>
      <c r="C387" s="19" t="s">
        <v>843</v>
      </c>
      <c r="D387" s="7">
        <v>126995</v>
      </c>
    </row>
    <row r="388" spans="1:4" ht="17.100000000000001" customHeight="1" x14ac:dyDescent="0.15">
      <c r="A388" s="4" t="s">
        <v>387</v>
      </c>
      <c r="B388" s="7">
        <v>0</v>
      </c>
      <c r="C388" s="19" t="s">
        <v>844</v>
      </c>
      <c r="D388" s="7">
        <v>28705</v>
      </c>
    </row>
    <row r="389" spans="1:4" ht="17.100000000000001" customHeight="1" x14ac:dyDescent="0.15">
      <c r="A389" s="4" t="s">
        <v>388</v>
      </c>
      <c r="B389" s="7">
        <v>0</v>
      </c>
      <c r="C389" s="19" t="s">
        <v>845</v>
      </c>
      <c r="D389" s="7">
        <v>0</v>
      </c>
    </row>
    <row r="390" spans="1:4" ht="17.100000000000001" customHeight="1" x14ac:dyDescent="0.15">
      <c r="A390" s="4" t="s">
        <v>389</v>
      </c>
      <c r="B390" s="3">
        <f>SUM(B391:B392)</f>
        <v>177</v>
      </c>
      <c r="C390" s="19" t="s">
        <v>1103</v>
      </c>
      <c r="D390" s="7">
        <v>14433</v>
      </c>
    </row>
    <row r="391" spans="1:4" ht="17.100000000000001" customHeight="1" x14ac:dyDescent="0.15">
      <c r="A391" s="6" t="s">
        <v>390</v>
      </c>
      <c r="B391" s="7">
        <v>3</v>
      </c>
      <c r="C391" s="19" t="s">
        <v>1104</v>
      </c>
      <c r="D391" s="7">
        <v>153</v>
      </c>
    </row>
    <row r="392" spans="1:4" ht="17.100000000000001" customHeight="1" x14ac:dyDescent="0.15">
      <c r="A392" s="6" t="s">
        <v>391</v>
      </c>
      <c r="B392" s="7">
        <v>174</v>
      </c>
      <c r="C392" s="19" t="s">
        <v>1105</v>
      </c>
      <c r="D392" s="7">
        <v>952</v>
      </c>
    </row>
    <row r="393" spans="1:4" ht="17.100000000000001" customHeight="1" x14ac:dyDescent="0.15">
      <c r="A393" s="4" t="s">
        <v>392</v>
      </c>
      <c r="B393" s="7">
        <v>0</v>
      </c>
      <c r="C393" s="19" t="s">
        <v>1106</v>
      </c>
      <c r="D393" s="7">
        <v>10</v>
      </c>
    </row>
    <row r="394" spans="1:4" ht="17.100000000000001" customHeight="1" x14ac:dyDescent="0.15">
      <c r="A394" s="4" t="s">
        <v>393</v>
      </c>
      <c r="B394" s="7">
        <v>4443</v>
      </c>
      <c r="C394" s="19" t="s">
        <v>1107</v>
      </c>
      <c r="D394" s="7">
        <v>0</v>
      </c>
    </row>
    <row r="395" spans="1:4" ht="17.100000000000001" customHeight="1" x14ac:dyDescent="0.15">
      <c r="A395" s="4" t="s">
        <v>394</v>
      </c>
      <c r="B395" s="7">
        <v>528</v>
      </c>
      <c r="C395" s="19" t="s">
        <v>1108</v>
      </c>
      <c r="D395" s="7">
        <v>0</v>
      </c>
    </row>
    <row r="396" spans="1:4" ht="17.100000000000001" customHeight="1" x14ac:dyDescent="0.15">
      <c r="A396" s="4" t="s">
        <v>395</v>
      </c>
      <c r="B396" s="7">
        <v>0</v>
      </c>
      <c r="C396" s="19" t="s">
        <v>1109</v>
      </c>
      <c r="D396" s="7">
        <v>1</v>
      </c>
    </row>
    <row r="397" spans="1:4" ht="17.100000000000001" customHeight="1" x14ac:dyDescent="0.15">
      <c r="A397" s="4" t="s">
        <v>396</v>
      </c>
      <c r="B397" s="7">
        <v>0</v>
      </c>
      <c r="C397" s="19" t="s">
        <v>1110</v>
      </c>
      <c r="D397" s="7">
        <v>210</v>
      </c>
    </row>
    <row r="398" spans="1:4" ht="17.100000000000001" customHeight="1" x14ac:dyDescent="0.15">
      <c r="A398" s="4" t="s">
        <v>397</v>
      </c>
      <c r="B398" s="7">
        <v>0</v>
      </c>
      <c r="C398" s="19" t="s">
        <v>1111</v>
      </c>
      <c r="D398" s="7">
        <v>9396</v>
      </c>
    </row>
    <row r="399" spans="1:4" ht="17.100000000000001" customHeight="1" x14ac:dyDescent="0.15">
      <c r="A399" s="4" t="s">
        <v>398</v>
      </c>
      <c r="B399" s="7">
        <v>0</v>
      </c>
      <c r="C399" s="19" t="s">
        <v>1112</v>
      </c>
      <c r="D399" s="7">
        <v>0</v>
      </c>
    </row>
    <row r="400" spans="1:4" ht="17.100000000000001" customHeight="1" x14ac:dyDescent="0.15">
      <c r="A400" s="4" t="s">
        <v>399</v>
      </c>
      <c r="B400" s="3">
        <f>B401+B422+B425+B431+B438+B447+B450+B454+B458+B468+B471+B474+B479+B484+B489+B492+B510+B516+B519+B523+B527+B529+B532+B535+B544+B548+B558+B560+B567+B572+B575+B587+B600+B605+B612+B620+B623+B628+B631+B636+B643+B648+B657+B678+B687+B697+B713+B729+B738+B742+B750+B754+B759+B762+B764+B767+B769+B774+B777+B780+B783</f>
        <v>108549</v>
      </c>
      <c r="C400" s="19" t="s">
        <v>1113</v>
      </c>
      <c r="D400" s="7">
        <v>0</v>
      </c>
    </row>
    <row r="401" spans="1:4" ht="17.100000000000001" customHeight="1" x14ac:dyDescent="0.15">
      <c r="A401" s="4" t="s">
        <v>400</v>
      </c>
      <c r="B401" s="3">
        <f>SUM(B402:B421)</f>
        <v>16914</v>
      </c>
      <c r="C401" s="19" t="s">
        <v>1114</v>
      </c>
      <c r="D401" s="7">
        <v>213</v>
      </c>
    </row>
    <row r="402" spans="1:4" ht="17.100000000000001" customHeight="1" x14ac:dyDescent="0.15">
      <c r="A402" s="6" t="s">
        <v>401</v>
      </c>
      <c r="B402" s="7">
        <v>164</v>
      </c>
      <c r="C402" s="19" t="s">
        <v>1115</v>
      </c>
      <c r="D402" s="7">
        <v>10</v>
      </c>
    </row>
    <row r="403" spans="1:4" ht="17.100000000000001" customHeight="1" x14ac:dyDescent="0.15">
      <c r="A403" s="6" t="s">
        <v>402</v>
      </c>
      <c r="B403" s="7">
        <v>0</v>
      </c>
      <c r="C403" s="19" t="s">
        <v>1116</v>
      </c>
      <c r="D403" s="7">
        <v>6184</v>
      </c>
    </row>
    <row r="404" spans="1:4" ht="17.100000000000001" customHeight="1" x14ac:dyDescent="0.15">
      <c r="A404" s="6" t="s">
        <v>403</v>
      </c>
      <c r="B404" s="7">
        <v>5073</v>
      </c>
      <c r="C404" s="19" t="s">
        <v>1117</v>
      </c>
      <c r="D404" s="7">
        <v>0</v>
      </c>
    </row>
    <row r="405" spans="1:4" ht="17.100000000000001" customHeight="1" x14ac:dyDescent="0.15">
      <c r="A405" s="6" t="s">
        <v>404</v>
      </c>
      <c r="B405" s="7">
        <v>0</v>
      </c>
      <c r="C405" s="19" t="s">
        <v>885</v>
      </c>
      <c r="D405" s="7">
        <v>69</v>
      </c>
    </row>
    <row r="406" spans="1:4" ht="17.100000000000001" customHeight="1" x14ac:dyDescent="0.15">
      <c r="A406" s="6" t="s">
        <v>405</v>
      </c>
      <c r="B406" s="7">
        <v>0</v>
      </c>
      <c r="C406" s="19" t="s">
        <v>852</v>
      </c>
      <c r="D406" s="7">
        <v>0</v>
      </c>
    </row>
    <row r="407" spans="1:4" ht="17.100000000000001" customHeight="1" x14ac:dyDescent="0.15">
      <c r="A407" s="6" t="s">
        <v>406</v>
      </c>
      <c r="B407" s="7">
        <v>0</v>
      </c>
      <c r="C407" s="19" t="s">
        <v>1118</v>
      </c>
      <c r="D407" s="7">
        <v>9423</v>
      </c>
    </row>
    <row r="408" spans="1:4" ht="17.100000000000001" customHeight="1" x14ac:dyDescent="0.15">
      <c r="A408" s="6" t="s">
        <v>407</v>
      </c>
      <c r="B408" s="7">
        <v>0</v>
      </c>
      <c r="C408" s="17" t="s">
        <v>1119</v>
      </c>
      <c r="D408" s="3">
        <f>SUM(D409:D414)</f>
        <v>157</v>
      </c>
    </row>
    <row r="409" spans="1:4" ht="17.100000000000001" customHeight="1" x14ac:dyDescent="0.15">
      <c r="A409" s="6" t="s">
        <v>408</v>
      </c>
      <c r="B409" s="7">
        <v>0</v>
      </c>
      <c r="C409" s="19" t="s">
        <v>843</v>
      </c>
      <c r="D409" s="7">
        <v>0</v>
      </c>
    </row>
    <row r="410" spans="1:4" ht="17.100000000000001" customHeight="1" x14ac:dyDescent="0.15">
      <c r="A410" s="6" t="s">
        <v>409</v>
      </c>
      <c r="B410" s="7">
        <v>1275</v>
      </c>
      <c r="C410" s="19" t="s">
        <v>844</v>
      </c>
      <c r="D410" s="7">
        <v>157</v>
      </c>
    </row>
    <row r="411" spans="1:4" ht="17.100000000000001" customHeight="1" x14ac:dyDescent="0.15">
      <c r="A411" s="6" t="s">
        <v>410</v>
      </c>
      <c r="B411" s="7">
        <v>191</v>
      </c>
      <c r="C411" s="19" t="s">
        <v>845</v>
      </c>
      <c r="D411" s="7">
        <v>0</v>
      </c>
    </row>
    <row r="412" spans="1:4" ht="17.100000000000001" customHeight="1" x14ac:dyDescent="0.15">
      <c r="A412" s="6" t="s">
        <v>411</v>
      </c>
      <c r="B412" s="7">
        <v>1862</v>
      </c>
      <c r="C412" s="19" t="s">
        <v>1120</v>
      </c>
      <c r="D412" s="7">
        <v>0</v>
      </c>
    </row>
    <row r="413" spans="1:4" ht="17.100000000000001" customHeight="1" x14ac:dyDescent="0.15">
      <c r="A413" s="6" t="s">
        <v>412</v>
      </c>
      <c r="B413" s="7">
        <v>146</v>
      </c>
      <c r="C413" s="19" t="s">
        <v>852</v>
      </c>
      <c r="D413" s="7">
        <v>0</v>
      </c>
    </row>
    <row r="414" spans="1:4" ht="17.100000000000001" customHeight="1" x14ac:dyDescent="0.15">
      <c r="A414" s="6" t="s">
        <v>413</v>
      </c>
      <c r="B414" s="7">
        <v>65</v>
      </c>
      <c r="C414" s="19" t="s">
        <v>1121</v>
      </c>
      <c r="D414" s="7">
        <v>0</v>
      </c>
    </row>
    <row r="415" spans="1:4" ht="17.100000000000001" customHeight="1" x14ac:dyDescent="0.15">
      <c r="A415" s="6" t="s">
        <v>414</v>
      </c>
      <c r="B415" s="7">
        <v>30</v>
      </c>
      <c r="C415" s="17" t="s">
        <v>1122</v>
      </c>
      <c r="D415" s="3">
        <f>SUM(D416:D426)</f>
        <v>15233</v>
      </c>
    </row>
    <row r="416" spans="1:4" ht="17.100000000000001" customHeight="1" x14ac:dyDescent="0.15">
      <c r="A416" s="6" t="s">
        <v>415</v>
      </c>
      <c r="B416" s="7">
        <v>10</v>
      </c>
      <c r="C416" s="19" t="s">
        <v>843</v>
      </c>
      <c r="D416" s="7">
        <v>8611</v>
      </c>
    </row>
    <row r="417" spans="1:4" ht="17.100000000000001" customHeight="1" x14ac:dyDescent="0.15">
      <c r="A417" s="6" t="s">
        <v>416</v>
      </c>
      <c r="B417" s="7">
        <v>97</v>
      </c>
      <c r="C417" s="19" t="s">
        <v>844</v>
      </c>
      <c r="D417" s="7">
        <v>5995</v>
      </c>
    </row>
    <row r="418" spans="1:4" ht="17.100000000000001" customHeight="1" x14ac:dyDescent="0.15">
      <c r="A418" s="6" t="s">
        <v>417</v>
      </c>
      <c r="B418" s="7">
        <v>2723</v>
      </c>
      <c r="C418" s="19" t="s">
        <v>845</v>
      </c>
      <c r="D418" s="7">
        <v>0</v>
      </c>
    </row>
    <row r="419" spans="1:4" ht="17.100000000000001" customHeight="1" x14ac:dyDescent="0.15">
      <c r="A419" s="6" t="s">
        <v>418</v>
      </c>
      <c r="B419" s="7">
        <v>0</v>
      </c>
      <c r="C419" s="19" t="s">
        <v>1123</v>
      </c>
      <c r="D419" s="7">
        <v>18</v>
      </c>
    </row>
    <row r="420" spans="1:4" ht="17.100000000000001" customHeight="1" x14ac:dyDescent="0.15">
      <c r="A420" s="6" t="s">
        <v>419</v>
      </c>
      <c r="B420" s="7">
        <v>0</v>
      </c>
      <c r="C420" s="19" t="s">
        <v>1124</v>
      </c>
      <c r="D420" s="7">
        <v>5</v>
      </c>
    </row>
    <row r="421" spans="1:4" ht="17.100000000000001" customHeight="1" x14ac:dyDescent="0.15">
      <c r="A421" s="6" t="s">
        <v>420</v>
      </c>
      <c r="B421" s="7">
        <v>5278</v>
      </c>
      <c r="C421" s="19" t="s">
        <v>1125</v>
      </c>
      <c r="D421" s="7">
        <v>0</v>
      </c>
    </row>
    <row r="422" spans="1:4" ht="17.100000000000001" customHeight="1" x14ac:dyDescent="0.15">
      <c r="A422" s="4" t="s">
        <v>421</v>
      </c>
      <c r="B422" s="3">
        <f>SUM(B423:B424)</f>
        <v>9433</v>
      </c>
      <c r="C422" s="19" t="s">
        <v>1126</v>
      </c>
      <c r="D422" s="7">
        <v>0</v>
      </c>
    </row>
    <row r="423" spans="1:4" ht="17.100000000000001" customHeight="1" x14ac:dyDescent="0.15">
      <c r="A423" s="6" t="s">
        <v>422</v>
      </c>
      <c r="B423" s="7">
        <v>9433</v>
      </c>
      <c r="C423" s="19" t="s">
        <v>1127</v>
      </c>
      <c r="D423" s="7">
        <v>10</v>
      </c>
    </row>
    <row r="424" spans="1:4" ht="17.100000000000001" customHeight="1" x14ac:dyDescent="0.15">
      <c r="A424" s="6" t="s">
        <v>423</v>
      </c>
      <c r="B424" s="7">
        <v>0</v>
      </c>
      <c r="C424" s="19" t="s">
        <v>1128</v>
      </c>
      <c r="D424" s="7">
        <v>594</v>
      </c>
    </row>
    <row r="425" spans="1:4" ht="17.100000000000001" customHeight="1" x14ac:dyDescent="0.15">
      <c r="A425" s="4" t="s">
        <v>424</v>
      </c>
      <c r="B425" s="3">
        <f>SUM(B426:B430)</f>
        <v>2711</v>
      </c>
      <c r="C425" s="19" t="s">
        <v>852</v>
      </c>
      <c r="D425" s="7">
        <v>0</v>
      </c>
    </row>
    <row r="426" spans="1:4" ht="17.100000000000001" customHeight="1" x14ac:dyDescent="0.15">
      <c r="A426" s="6" t="s">
        <v>425</v>
      </c>
      <c r="B426" s="7">
        <v>0</v>
      </c>
      <c r="C426" s="19" t="s">
        <v>1129</v>
      </c>
      <c r="D426" s="7">
        <v>0</v>
      </c>
    </row>
    <row r="427" spans="1:4" ht="17.100000000000001" customHeight="1" x14ac:dyDescent="0.15">
      <c r="A427" s="6" t="s">
        <v>426</v>
      </c>
      <c r="B427" s="7">
        <v>0</v>
      </c>
      <c r="C427" s="17" t="s">
        <v>1130</v>
      </c>
      <c r="D427" s="3">
        <f>SUM(D428:D435)</f>
        <v>23518</v>
      </c>
    </row>
    <row r="428" spans="1:4" ht="17.100000000000001" customHeight="1" x14ac:dyDescent="0.15">
      <c r="A428" s="6" t="s">
        <v>427</v>
      </c>
      <c r="B428" s="7">
        <v>2697</v>
      </c>
      <c r="C428" s="19" t="s">
        <v>843</v>
      </c>
      <c r="D428" s="7">
        <v>14142</v>
      </c>
    </row>
    <row r="429" spans="1:4" ht="17.100000000000001" customHeight="1" x14ac:dyDescent="0.15">
      <c r="A429" s="6" t="s">
        <v>428</v>
      </c>
      <c r="B429" s="7">
        <v>0</v>
      </c>
      <c r="C429" s="19" t="s">
        <v>844</v>
      </c>
      <c r="D429" s="7">
        <v>6415</v>
      </c>
    </row>
    <row r="430" spans="1:4" ht="17.100000000000001" customHeight="1" x14ac:dyDescent="0.15">
      <c r="A430" s="6" t="s">
        <v>429</v>
      </c>
      <c r="B430" s="7">
        <v>14</v>
      </c>
      <c r="C430" s="19" t="s">
        <v>845</v>
      </c>
      <c r="D430" s="13">
        <v>0</v>
      </c>
    </row>
    <row r="431" spans="1:4" ht="17.100000000000001" customHeight="1" x14ac:dyDescent="0.15">
      <c r="A431" s="4" t="s">
        <v>430</v>
      </c>
      <c r="B431" s="3">
        <f>SUM(B432:B437)</f>
        <v>14</v>
      </c>
      <c r="C431" s="19" t="s">
        <v>1131</v>
      </c>
      <c r="D431" s="7">
        <v>1341</v>
      </c>
    </row>
    <row r="432" spans="1:4" ht="17.100000000000001" customHeight="1" x14ac:dyDescent="0.15">
      <c r="A432" s="6" t="s">
        <v>431</v>
      </c>
      <c r="B432" s="7">
        <v>0</v>
      </c>
      <c r="C432" s="19" t="s">
        <v>1132</v>
      </c>
      <c r="D432" s="14">
        <v>24</v>
      </c>
    </row>
    <row r="433" spans="1:4" ht="17.100000000000001" customHeight="1" x14ac:dyDescent="0.15">
      <c r="A433" s="6" t="s">
        <v>432</v>
      </c>
      <c r="B433" s="7">
        <v>0</v>
      </c>
      <c r="C433" s="19" t="s">
        <v>1133</v>
      </c>
      <c r="D433" s="7">
        <v>1327</v>
      </c>
    </row>
    <row r="434" spans="1:4" ht="17.100000000000001" customHeight="1" x14ac:dyDescent="0.15">
      <c r="A434" s="6" t="s">
        <v>433</v>
      </c>
      <c r="B434" s="7">
        <v>14</v>
      </c>
      <c r="C434" s="19" t="s">
        <v>852</v>
      </c>
      <c r="D434" s="7">
        <v>0</v>
      </c>
    </row>
    <row r="435" spans="1:4" ht="17.100000000000001" customHeight="1" x14ac:dyDescent="0.15">
      <c r="A435" s="6" t="s">
        <v>434</v>
      </c>
      <c r="B435" s="7">
        <v>0</v>
      </c>
      <c r="C435" s="19" t="s">
        <v>1134</v>
      </c>
      <c r="D435" s="7">
        <v>269</v>
      </c>
    </row>
    <row r="436" spans="1:4" ht="17.100000000000001" customHeight="1" x14ac:dyDescent="0.15">
      <c r="A436" s="6" t="s">
        <v>435</v>
      </c>
      <c r="B436" s="7">
        <v>0</v>
      </c>
      <c r="C436" s="17" t="s">
        <v>1135</v>
      </c>
      <c r="D436" s="3">
        <f>SUM(D437:D447)</f>
        <v>5970</v>
      </c>
    </row>
    <row r="437" spans="1:4" ht="17.100000000000001" customHeight="1" x14ac:dyDescent="0.15">
      <c r="A437" s="6" t="s">
        <v>436</v>
      </c>
      <c r="B437" s="7">
        <v>0</v>
      </c>
      <c r="C437" s="19" t="s">
        <v>843</v>
      </c>
      <c r="D437" s="7">
        <v>4020</v>
      </c>
    </row>
    <row r="438" spans="1:4" ht="17.100000000000001" customHeight="1" x14ac:dyDescent="0.15">
      <c r="A438" s="4" t="s">
        <v>437</v>
      </c>
      <c r="B438" s="3">
        <f>SUM(B439:B446)</f>
        <v>0</v>
      </c>
      <c r="C438" s="19" t="s">
        <v>844</v>
      </c>
      <c r="D438" s="7">
        <v>347</v>
      </c>
    </row>
    <row r="439" spans="1:4" ht="17.100000000000001" customHeight="1" x14ac:dyDescent="0.15">
      <c r="A439" s="6" t="s">
        <v>438</v>
      </c>
      <c r="B439" s="7">
        <v>0</v>
      </c>
      <c r="C439" s="19" t="s">
        <v>845</v>
      </c>
      <c r="D439" s="7">
        <v>0</v>
      </c>
    </row>
    <row r="440" spans="1:4" ht="17.100000000000001" customHeight="1" x14ac:dyDescent="0.15">
      <c r="A440" s="6" t="s">
        <v>439</v>
      </c>
      <c r="B440" s="7">
        <v>0</v>
      </c>
      <c r="C440" s="19" t="s">
        <v>1136</v>
      </c>
      <c r="D440" s="7">
        <v>447</v>
      </c>
    </row>
    <row r="441" spans="1:4" ht="17.100000000000001" customHeight="1" x14ac:dyDescent="0.15">
      <c r="A441" s="6" t="s">
        <v>440</v>
      </c>
      <c r="B441" s="7">
        <v>0</v>
      </c>
      <c r="C441" s="19" t="s">
        <v>1137</v>
      </c>
      <c r="D441" s="7">
        <v>196</v>
      </c>
    </row>
    <row r="442" spans="1:4" ht="17.100000000000001" customHeight="1" x14ac:dyDescent="0.15">
      <c r="A442" s="6" t="s">
        <v>441</v>
      </c>
      <c r="B442" s="7">
        <v>0</v>
      </c>
      <c r="C442" s="19" t="s">
        <v>1138</v>
      </c>
      <c r="D442" s="7">
        <v>316</v>
      </c>
    </row>
    <row r="443" spans="1:4" ht="17.100000000000001" customHeight="1" x14ac:dyDescent="0.15">
      <c r="A443" s="6" t="s">
        <v>442</v>
      </c>
      <c r="B443" s="7">
        <v>0</v>
      </c>
      <c r="C443" s="19" t="s">
        <v>1139</v>
      </c>
      <c r="D443" s="7">
        <v>149</v>
      </c>
    </row>
    <row r="444" spans="1:4" ht="17.100000000000001" customHeight="1" x14ac:dyDescent="0.15">
      <c r="A444" s="6" t="s">
        <v>443</v>
      </c>
      <c r="B444" s="7">
        <v>0</v>
      </c>
      <c r="C444" s="19" t="s">
        <v>1140</v>
      </c>
      <c r="D444" s="7">
        <v>0</v>
      </c>
    </row>
    <row r="445" spans="1:4" ht="17.100000000000001" customHeight="1" x14ac:dyDescent="0.15">
      <c r="A445" s="6" t="s">
        <v>444</v>
      </c>
      <c r="B445" s="7">
        <v>0</v>
      </c>
      <c r="C445" s="19" t="s">
        <v>1141</v>
      </c>
      <c r="D445" s="7">
        <v>130</v>
      </c>
    </row>
    <row r="446" spans="1:4" ht="17.100000000000001" customHeight="1" x14ac:dyDescent="0.15">
      <c r="A446" s="6" t="s">
        <v>445</v>
      </c>
      <c r="B446" s="7">
        <v>0</v>
      </c>
      <c r="C446" s="19" t="s">
        <v>852</v>
      </c>
      <c r="D446" s="7">
        <v>272</v>
      </c>
    </row>
    <row r="447" spans="1:4" ht="17.100000000000001" customHeight="1" x14ac:dyDescent="0.15">
      <c r="A447" s="4" t="s">
        <v>446</v>
      </c>
      <c r="B447" s="3">
        <f>SUM(B448:B449)</f>
        <v>219</v>
      </c>
      <c r="C447" s="19" t="s">
        <v>1142</v>
      </c>
      <c r="D447" s="7">
        <v>93</v>
      </c>
    </row>
    <row r="448" spans="1:4" ht="17.100000000000001" customHeight="1" x14ac:dyDescent="0.15">
      <c r="A448" s="6" t="s">
        <v>447</v>
      </c>
      <c r="B448" s="7">
        <v>219</v>
      </c>
      <c r="C448" s="17" t="s">
        <v>1143</v>
      </c>
      <c r="D448" s="3">
        <f>SUM(D449:D456)</f>
        <v>6146</v>
      </c>
    </row>
    <row r="449" spans="1:4" ht="17.100000000000001" customHeight="1" x14ac:dyDescent="0.15">
      <c r="A449" s="6" t="s">
        <v>448</v>
      </c>
      <c r="B449" s="7">
        <v>0</v>
      </c>
      <c r="C449" s="19" t="s">
        <v>843</v>
      </c>
      <c r="D449" s="7">
        <v>4159</v>
      </c>
    </row>
    <row r="450" spans="1:4" ht="17.100000000000001" customHeight="1" x14ac:dyDescent="0.15">
      <c r="A450" s="4" t="s">
        <v>449</v>
      </c>
      <c r="B450" s="3">
        <f>SUM(B451:B453)</f>
        <v>778</v>
      </c>
      <c r="C450" s="19" t="s">
        <v>844</v>
      </c>
      <c r="D450" s="7">
        <v>0</v>
      </c>
    </row>
    <row r="451" spans="1:4" ht="17.100000000000001" customHeight="1" x14ac:dyDescent="0.15">
      <c r="A451" s="6" t="s">
        <v>447</v>
      </c>
      <c r="B451" s="7">
        <v>101</v>
      </c>
      <c r="C451" s="19" t="s">
        <v>845</v>
      </c>
      <c r="D451" s="7">
        <v>0</v>
      </c>
    </row>
    <row r="452" spans="1:4" ht="17.100000000000001" customHeight="1" x14ac:dyDescent="0.15">
      <c r="A452" s="6" t="s">
        <v>450</v>
      </c>
      <c r="B452" s="7">
        <v>440</v>
      </c>
      <c r="C452" s="19" t="s">
        <v>1144</v>
      </c>
      <c r="D452" s="7">
        <v>939</v>
      </c>
    </row>
    <row r="453" spans="1:4" ht="17.100000000000001" customHeight="1" x14ac:dyDescent="0.15">
      <c r="A453" s="6" t="s">
        <v>451</v>
      </c>
      <c r="B453" s="7">
        <v>237</v>
      </c>
      <c r="C453" s="19" t="s">
        <v>1145</v>
      </c>
      <c r="D453" s="7">
        <v>261</v>
      </c>
    </row>
    <row r="454" spans="1:4" ht="17.100000000000001" customHeight="1" x14ac:dyDescent="0.15">
      <c r="A454" s="4" t="s">
        <v>452</v>
      </c>
      <c r="B454" s="3">
        <f>SUM(B455:B457)</f>
        <v>2147</v>
      </c>
      <c r="C454" s="19" t="s">
        <v>1146</v>
      </c>
      <c r="D454" s="7">
        <v>704</v>
      </c>
    </row>
    <row r="455" spans="1:4" ht="17.100000000000001" customHeight="1" x14ac:dyDescent="0.15">
      <c r="A455" s="6" t="s">
        <v>453</v>
      </c>
      <c r="B455" s="7">
        <v>650</v>
      </c>
      <c r="C455" s="19" t="s">
        <v>852</v>
      </c>
      <c r="D455" s="7">
        <v>0</v>
      </c>
    </row>
    <row r="456" spans="1:4" ht="17.100000000000001" customHeight="1" x14ac:dyDescent="0.15">
      <c r="A456" s="6" t="s">
        <v>454</v>
      </c>
      <c r="B456" s="7">
        <v>414</v>
      </c>
      <c r="C456" s="19" t="s">
        <v>1147</v>
      </c>
      <c r="D456" s="7">
        <v>83</v>
      </c>
    </row>
    <row r="457" spans="1:4" ht="17.100000000000001" customHeight="1" x14ac:dyDescent="0.15">
      <c r="A457" s="6" t="s">
        <v>455</v>
      </c>
      <c r="B457" s="7">
        <v>1083</v>
      </c>
      <c r="C457" s="17" t="s">
        <v>1148</v>
      </c>
      <c r="D457" s="3">
        <f>SUM(D458:D465)</f>
        <v>2240</v>
      </c>
    </row>
    <row r="458" spans="1:4" ht="17.100000000000001" customHeight="1" x14ac:dyDescent="0.15">
      <c r="A458" s="4" t="s">
        <v>456</v>
      </c>
      <c r="B458" s="3">
        <f>SUM(B459:B467)</f>
        <v>0</v>
      </c>
      <c r="C458" s="19" t="s">
        <v>843</v>
      </c>
      <c r="D458" s="7">
        <v>1664</v>
      </c>
    </row>
    <row r="459" spans="1:4" ht="17.100000000000001" customHeight="1" x14ac:dyDescent="0.15">
      <c r="A459" s="6" t="s">
        <v>457</v>
      </c>
      <c r="B459" s="7">
        <v>0</v>
      </c>
      <c r="C459" s="19" t="s">
        <v>844</v>
      </c>
      <c r="D459" s="7">
        <v>0</v>
      </c>
    </row>
    <row r="460" spans="1:4" ht="17.100000000000001" customHeight="1" x14ac:dyDescent="0.15">
      <c r="A460" s="6" t="s">
        <v>447</v>
      </c>
      <c r="B460" s="7">
        <v>0</v>
      </c>
      <c r="C460" s="19" t="s">
        <v>845</v>
      </c>
      <c r="D460" s="7">
        <v>0</v>
      </c>
    </row>
    <row r="461" spans="1:4" ht="17.100000000000001" customHeight="1" x14ac:dyDescent="0.15">
      <c r="A461" s="6" t="s">
        <v>458</v>
      </c>
      <c r="B461" s="7">
        <v>0</v>
      </c>
      <c r="C461" s="19" t="s">
        <v>1149</v>
      </c>
      <c r="D461" s="7">
        <v>269</v>
      </c>
    </row>
    <row r="462" spans="1:4" ht="17.100000000000001" customHeight="1" x14ac:dyDescent="0.15">
      <c r="A462" s="6" t="s">
        <v>459</v>
      </c>
      <c r="B462" s="7">
        <v>0</v>
      </c>
      <c r="C462" s="19" t="s">
        <v>1150</v>
      </c>
      <c r="D462" s="7">
        <v>59</v>
      </c>
    </row>
    <row r="463" spans="1:4" ht="17.100000000000001" customHeight="1" x14ac:dyDescent="0.15">
      <c r="A463" s="6" t="s">
        <v>460</v>
      </c>
      <c r="B463" s="7">
        <v>0</v>
      </c>
      <c r="C463" s="19" t="s">
        <v>1151</v>
      </c>
      <c r="D463" s="7">
        <v>229</v>
      </c>
    </row>
    <row r="464" spans="1:4" ht="17.100000000000001" customHeight="1" x14ac:dyDescent="0.15">
      <c r="A464" s="6" t="s">
        <v>461</v>
      </c>
      <c r="B464" s="7">
        <v>0</v>
      </c>
      <c r="C464" s="19" t="s">
        <v>852</v>
      </c>
      <c r="D464" s="7">
        <v>0</v>
      </c>
    </row>
    <row r="465" spans="1:4" ht="17.100000000000001" customHeight="1" x14ac:dyDescent="0.15">
      <c r="A465" s="6" t="s">
        <v>462</v>
      </c>
      <c r="B465" s="7">
        <v>0</v>
      </c>
      <c r="C465" s="19" t="s">
        <v>1152</v>
      </c>
      <c r="D465" s="7">
        <v>19</v>
      </c>
    </row>
    <row r="466" spans="1:4" ht="17.100000000000001" customHeight="1" x14ac:dyDescent="0.15">
      <c r="A466" s="6" t="s">
        <v>463</v>
      </c>
      <c r="B466" s="7">
        <v>0</v>
      </c>
      <c r="C466" s="17" t="s">
        <v>1153</v>
      </c>
      <c r="D466" s="3">
        <f>SUM(D467:D473)</f>
        <v>8</v>
      </c>
    </row>
    <row r="467" spans="1:4" ht="17.100000000000001" customHeight="1" x14ac:dyDescent="0.15">
      <c r="A467" s="6" t="s">
        <v>464</v>
      </c>
      <c r="B467" s="7">
        <v>0</v>
      </c>
      <c r="C467" s="19" t="s">
        <v>843</v>
      </c>
      <c r="D467" s="7">
        <v>0</v>
      </c>
    </row>
    <row r="468" spans="1:4" ht="17.100000000000001" customHeight="1" x14ac:dyDescent="0.15">
      <c r="A468" s="4" t="s">
        <v>465</v>
      </c>
      <c r="B468" s="3">
        <f>SUM(B469:B470)</f>
        <v>0</v>
      </c>
      <c r="C468" s="19" t="s">
        <v>844</v>
      </c>
      <c r="D468" s="7">
        <v>8</v>
      </c>
    </row>
    <row r="469" spans="1:4" ht="17.100000000000001" customHeight="1" x14ac:dyDescent="0.15">
      <c r="A469" s="6" t="s">
        <v>450</v>
      </c>
      <c r="B469" s="7">
        <v>0</v>
      </c>
      <c r="C469" s="19" t="s">
        <v>845</v>
      </c>
      <c r="D469" s="7">
        <v>0</v>
      </c>
    </row>
    <row r="470" spans="1:4" ht="17.100000000000001" customHeight="1" x14ac:dyDescent="0.15">
      <c r="A470" s="6" t="s">
        <v>466</v>
      </c>
      <c r="B470" s="7">
        <v>0</v>
      </c>
      <c r="C470" s="19" t="s">
        <v>1154</v>
      </c>
      <c r="D470" s="7">
        <v>0</v>
      </c>
    </row>
    <row r="471" spans="1:4" ht="17.100000000000001" customHeight="1" x14ac:dyDescent="0.15">
      <c r="A471" s="4" t="s">
        <v>467</v>
      </c>
      <c r="B471" s="3">
        <f>SUM(B472:B473)</f>
        <v>8675</v>
      </c>
      <c r="C471" s="19" t="s">
        <v>1155</v>
      </c>
      <c r="D471" s="7">
        <v>0</v>
      </c>
    </row>
    <row r="472" spans="1:4" ht="17.100000000000001" customHeight="1" x14ac:dyDescent="0.15">
      <c r="A472" s="6" t="s">
        <v>468</v>
      </c>
      <c r="B472" s="7">
        <v>8417</v>
      </c>
      <c r="C472" s="19" t="s">
        <v>852</v>
      </c>
      <c r="D472" s="7">
        <v>0</v>
      </c>
    </row>
    <row r="473" spans="1:4" ht="17.100000000000001" customHeight="1" x14ac:dyDescent="0.15">
      <c r="A473" s="6" t="s">
        <v>469</v>
      </c>
      <c r="B473" s="7">
        <v>258</v>
      </c>
      <c r="C473" s="19" t="s">
        <v>1156</v>
      </c>
      <c r="D473" s="7">
        <v>0</v>
      </c>
    </row>
    <row r="474" spans="1:4" ht="17.100000000000001" customHeight="1" x14ac:dyDescent="0.15">
      <c r="A474" s="4" t="s">
        <v>470</v>
      </c>
      <c r="B474" s="3">
        <f>SUM(B475:B478)</f>
        <v>766</v>
      </c>
      <c r="C474" s="17" t="s">
        <v>1157</v>
      </c>
      <c r="D474" s="3">
        <f>SUM(D475:D482)</f>
        <v>0</v>
      </c>
    </row>
    <row r="475" spans="1:4" ht="17.100000000000001" customHeight="1" x14ac:dyDescent="0.15">
      <c r="A475" s="6" t="s">
        <v>471</v>
      </c>
      <c r="B475" s="7">
        <v>66</v>
      </c>
      <c r="C475" s="19" t="s">
        <v>843</v>
      </c>
      <c r="D475" s="7">
        <v>0</v>
      </c>
    </row>
    <row r="476" spans="1:4" ht="17.100000000000001" customHeight="1" x14ac:dyDescent="0.15">
      <c r="A476" s="6" t="s">
        <v>450</v>
      </c>
      <c r="B476" s="7">
        <v>563</v>
      </c>
      <c r="C476" s="19" t="s">
        <v>844</v>
      </c>
      <c r="D476" s="7">
        <v>0</v>
      </c>
    </row>
    <row r="477" spans="1:4" ht="17.100000000000001" customHeight="1" x14ac:dyDescent="0.15">
      <c r="A477" s="6" t="s">
        <v>447</v>
      </c>
      <c r="B477" s="7">
        <v>4</v>
      </c>
      <c r="C477" s="19" t="s">
        <v>1158</v>
      </c>
      <c r="D477" s="7">
        <v>0</v>
      </c>
    </row>
    <row r="478" spans="1:4" ht="17.100000000000001" customHeight="1" x14ac:dyDescent="0.15">
      <c r="A478" s="6" t="s">
        <v>472</v>
      </c>
      <c r="B478" s="7">
        <v>133</v>
      </c>
      <c r="C478" s="19" t="s">
        <v>1159</v>
      </c>
      <c r="D478" s="7">
        <v>0</v>
      </c>
    </row>
    <row r="479" spans="1:4" ht="17.100000000000001" customHeight="1" x14ac:dyDescent="0.15">
      <c r="A479" s="4" t="s">
        <v>473</v>
      </c>
      <c r="B479" s="3">
        <f>SUM(B480:B483)</f>
        <v>0</v>
      </c>
      <c r="C479" s="19" t="s">
        <v>1160</v>
      </c>
      <c r="D479" s="7">
        <v>0</v>
      </c>
    </row>
    <row r="480" spans="1:4" ht="17.100000000000001" customHeight="1" x14ac:dyDescent="0.15">
      <c r="A480" s="6" t="s">
        <v>474</v>
      </c>
      <c r="B480" s="7">
        <v>0</v>
      </c>
      <c r="C480" s="20" t="s">
        <v>1115</v>
      </c>
      <c r="D480" s="7">
        <v>0</v>
      </c>
    </row>
    <row r="481" spans="1:4" ht="17.100000000000001" customHeight="1" x14ac:dyDescent="0.15">
      <c r="A481" s="6" t="s">
        <v>475</v>
      </c>
      <c r="B481" s="7">
        <v>0</v>
      </c>
      <c r="C481" s="19" t="s">
        <v>1161</v>
      </c>
      <c r="D481" s="7">
        <v>0</v>
      </c>
    </row>
    <row r="482" spans="1:4" ht="17.100000000000001" customHeight="1" x14ac:dyDescent="0.15">
      <c r="A482" s="6" t="s">
        <v>476</v>
      </c>
      <c r="B482" s="7">
        <v>0</v>
      </c>
      <c r="C482" s="21" t="s">
        <v>1162</v>
      </c>
      <c r="D482" s="7">
        <v>0</v>
      </c>
    </row>
    <row r="483" spans="1:4" ht="17.100000000000001" customHeight="1" x14ac:dyDescent="0.15">
      <c r="A483" s="6" t="s">
        <v>477</v>
      </c>
      <c r="B483" s="7">
        <v>0</v>
      </c>
      <c r="C483" s="17" t="s">
        <v>1163</v>
      </c>
      <c r="D483" s="7">
        <v>2848</v>
      </c>
    </row>
    <row r="484" spans="1:4" ht="17.100000000000001" customHeight="1" x14ac:dyDescent="0.15">
      <c r="A484" s="4" t="s">
        <v>478</v>
      </c>
      <c r="B484" s="3">
        <f>SUM(B485:B488)</f>
        <v>0</v>
      </c>
      <c r="C484" s="17" t="s">
        <v>1164</v>
      </c>
      <c r="D484" s="3">
        <f>SUM(D485,D490,D497,D504,D510,D514,D518,D522,D526,D528)</f>
        <v>439656</v>
      </c>
    </row>
    <row r="485" spans="1:4" ht="17.100000000000001" customHeight="1" x14ac:dyDescent="0.15">
      <c r="A485" s="6" t="s">
        <v>479</v>
      </c>
      <c r="B485" s="7">
        <v>0</v>
      </c>
      <c r="C485" s="17" t="s">
        <v>1165</v>
      </c>
      <c r="D485" s="3">
        <f>SUM(D486:D489)</f>
        <v>27816</v>
      </c>
    </row>
    <row r="486" spans="1:4" ht="17.100000000000001" customHeight="1" x14ac:dyDescent="0.15">
      <c r="A486" s="6" t="s">
        <v>480</v>
      </c>
      <c r="B486" s="7">
        <v>0</v>
      </c>
      <c r="C486" s="19" t="s">
        <v>843</v>
      </c>
      <c r="D486" s="7">
        <v>19772</v>
      </c>
    </row>
    <row r="487" spans="1:4" ht="17.100000000000001" customHeight="1" x14ac:dyDescent="0.15">
      <c r="A487" s="6" t="s">
        <v>481</v>
      </c>
      <c r="B487" s="7">
        <v>0</v>
      </c>
      <c r="C487" s="19" t="s">
        <v>844</v>
      </c>
      <c r="D487" s="7">
        <v>4217</v>
      </c>
    </row>
    <row r="488" spans="1:4" ht="17.100000000000001" customHeight="1" x14ac:dyDescent="0.15">
      <c r="A488" s="6" t="s">
        <v>482</v>
      </c>
      <c r="B488" s="7">
        <v>0</v>
      </c>
      <c r="C488" s="19" t="s">
        <v>845</v>
      </c>
      <c r="D488" s="7">
        <v>0</v>
      </c>
    </row>
    <row r="489" spans="1:4" ht="17.100000000000001" customHeight="1" x14ac:dyDescent="0.15">
      <c r="A489" s="4" t="s">
        <v>483</v>
      </c>
      <c r="B489" s="3">
        <f>SUM(B490:B491)</f>
        <v>0</v>
      </c>
      <c r="C489" s="19" t="s">
        <v>1166</v>
      </c>
      <c r="D489" s="7">
        <v>3827</v>
      </c>
    </row>
    <row r="490" spans="1:4" ht="17.100000000000001" customHeight="1" x14ac:dyDescent="0.15">
      <c r="A490" s="6" t="s">
        <v>484</v>
      </c>
      <c r="B490" s="7">
        <v>0</v>
      </c>
      <c r="C490" s="17" t="s">
        <v>1167</v>
      </c>
      <c r="D490" s="3">
        <f>SUM(D491:D496)</f>
        <v>297182</v>
      </c>
    </row>
    <row r="491" spans="1:4" ht="17.100000000000001" customHeight="1" x14ac:dyDescent="0.15">
      <c r="A491" s="6" t="s">
        <v>485</v>
      </c>
      <c r="B491" s="7">
        <v>0</v>
      </c>
      <c r="C491" s="19" t="s">
        <v>1168</v>
      </c>
      <c r="D491" s="7">
        <v>679</v>
      </c>
    </row>
    <row r="492" spans="1:4" ht="17.100000000000001" customHeight="1" x14ac:dyDescent="0.15">
      <c r="A492" s="4" t="s">
        <v>486</v>
      </c>
      <c r="B492" s="3">
        <f>SUM(B493:B509)</f>
        <v>0</v>
      </c>
      <c r="C492" s="19" t="s">
        <v>1169</v>
      </c>
      <c r="D492" s="7">
        <v>95649</v>
      </c>
    </row>
    <row r="493" spans="1:4" ht="17.100000000000001" customHeight="1" x14ac:dyDescent="0.15">
      <c r="A493" s="6" t="s">
        <v>487</v>
      </c>
      <c r="B493" s="7">
        <v>0</v>
      </c>
      <c r="C493" s="19" t="s">
        <v>1170</v>
      </c>
      <c r="D493" s="7">
        <v>67986</v>
      </c>
    </row>
    <row r="494" spans="1:4" ht="17.100000000000001" customHeight="1" x14ac:dyDescent="0.15">
      <c r="A494" s="6" t="s">
        <v>488</v>
      </c>
      <c r="B494" s="7">
        <v>0</v>
      </c>
      <c r="C494" s="19" t="s">
        <v>1171</v>
      </c>
      <c r="D494" s="7">
        <v>64193</v>
      </c>
    </row>
    <row r="495" spans="1:4" ht="17.100000000000001" customHeight="1" x14ac:dyDescent="0.15">
      <c r="A495" s="6" t="s">
        <v>489</v>
      </c>
      <c r="B495" s="7">
        <v>0</v>
      </c>
      <c r="C495" s="19" t="s">
        <v>1172</v>
      </c>
      <c r="D495" s="7">
        <v>19814</v>
      </c>
    </row>
    <row r="496" spans="1:4" ht="17.100000000000001" customHeight="1" x14ac:dyDescent="0.15">
      <c r="A496" s="6" t="s">
        <v>490</v>
      </c>
      <c r="B496" s="7">
        <v>0</v>
      </c>
      <c r="C496" s="19" t="s">
        <v>1173</v>
      </c>
      <c r="D496" s="7">
        <v>48861</v>
      </c>
    </row>
    <row r="497" spans="1:4" ht="17.100000000000001" customHeight="1" x14ac:dyDescent="0.15">
      <c r="A497" s="6" t="s">
        <v>491</v>
      </c>
      <c r="B497" s="7">
        <v>0</v>
      </c>
      <c r="C497" s="17" t="s">
        <v>1174</v>
      </c>
      <c r="D497" s="3">
        <f>SUM(D498:D503)</f>
        <v>40642</v>
      </c>
    </row>
    <row r="498" spans="1:4" ht="17.100000000000001" customHeight="1" x14ac:dyDescent="0.15">
      <c r="A498" s="6" t="s">
        <v>492</v>
      </c>
      <c r="B498" s="7">
        <v>0</v>
      </c>
      <c r="C498" s="19" t="s">
        <v>1175</v>
      </c>
      <c r="D498" s="7">
        <v>0</v>
      </c>
    </row>
    <row r="499" spans="1:4" ht="17.100000000000001" customHeight="1" x14ac:dyDescent="0.15">
      <c r="A499" s="6" t="s">
        <v>493</v>
      </c>
      <c r="B499" s="7">
        <v>0</v>
      </c>
      <c r="C499" s="19" t="s">
        <v>1176</v>
      </c>
      <c r="D499" s="7">
        <v>4958</v>
      </c>
    </row>
    <row r="500" spans="1:4" ht="17.100000000000001" customHeight="1" x14ac:dyDescent="0.15">
      <c r="A500" s="6" t="s">
        <v>450</v>
      </c>
      <c r="B500" s="7">
        <v>0</v>
      </c>
      <c r="C500" s="19" t="s">
        <v>1177</v>
      </c>
      <c r="D500" s="7">
        <v>2659</v>
      </c>
    </row>
    <row r="501" spans="1:4" ht="17.100000000000001" customHeight="1" x14ac:dyDescent="0.15">
      <c r="A501" s="6" t="s">
        <v>494</v>
      </c>
      <c r="B501" s="7">
        <v>0</v>
      </c>
      <c r="C501" s="19" t="s">
        <v>1178</v>
      </c>
      <c r="D501" s="7">
        <v>19210</v>
      </c>
    </row>
    <row r="502" spans="1:4" ht="17.100000000000001" customHeight="1" x14ac:dyDescent="0.15">
      <c r="A502" s="6" t="s">
        <v>495</v>
      </c>
      <c r="B502" s="7">
        <v>0</v>
      </c>
      <c r="C502" s="19" t="s">
        <v>1179</v>
      </c>
      <c r="D502" s="7">
        <v>13154</v>
      </c>
    </row>
    <row r="503" spans="1:4" ht="17.100000000000001" customHeight="1" x14ac:dyDescent="0.15">
      <c r="A503" s="6" t="s">
        <v>496</v>
      </c>
      <c r="B503" s="7">
        <v>0</v>
      </c>
      <c r="C503" s="19" t="s">
        <v>1180</v>
      </c>
      <c r="D503" s="7">
        <v>661</v>
      </c>
    </row>
    <row r="504" spans="1:4" ht="17.100000000000001" customHeight="1" x14ac:dyDescent="0.15">
      <c r="A504" s="6" t="s">
        <v>497</v>
      </c>
      <c r="B504" s="7">
        <v>0</v>
      </c>
      <c r="C504" s="17" t="s">
        <v>1181</v>
      </c>
      <c r="D504" s="3">
        <f>SUM(D505:D509)</f>
        <v>2176</v>
      </c>
    </row>
    <row r="505" spans="1:4" ht="17.100000000000001" customHeight="1" x14ac:dyDescent="0.15">
      <c r="A505" s="6" t="s">
        <v>498</v>
      </c>
      <c r="B505" s="7">
        <v>0</v>
      </c>
      <c r="C505" s="19" t="s">
        <v>1182</v>
      </c>
      <c r="D505" s="7">
        <v>0</v>
      </c>
    </row>
    <row r="506" spans="1:4" ht="17.100000000000001" customHeight="1" x14ac:dyDescent="0.15">
      <c r="A506" s="6" t="s">
        <v>499</v>
      </c>
      <c r="B506" s="7">
        <v>0</v>
      </c>
      <c r="C506" s="19" t="s">
        <v>1183</v>
      </c>
      <c r="D506" s="7">
        <v>0</v>
      </c>
    </row>
    <row r="507" spans="1:4" ht="17.100000000000001" customHeight="1" x14ac:dyDescent="0.15">
      <c r="A507" s="6" t="s">
        <v>500</v>
      </c>
      <c r="B507" s="7">
        <v>0</v>
      </c>
      <c r="C507" s="19" t="s">
        <v>1184</v>
      </c>
      <c r="D507" s="7">
        <v>1844</v>
      </c>
    </row>
    <row r="508" spans="1:4" ht="17.100000000000001" customHeight="1" x14ac:dyDescent="0.15">
      <c r="A508" s="6" t="s">
        <v>501</v>
      </c>
      <c r="B508" s="7">
        <v>0</v>
      </c>
      <c r="C508" s="19" t="s">
        <v>1185</v>
      </c>
      <c r="D508" s="7">
        <v>232</v>
      </c>
    </row>
    <row r="509" spans="1:4" ht="17.100000000000001" customHeight="1" x14ac:dyDescent="0.15">
      <c r="A509" s="6" t="s">
        <v>502</v>
      </c>
      <c r="B509" s="7">
        <v>0</v>
      </c>
      <c r="C509" s="19" t="s">
        <v>1186</v>
      </c>
      <c r="D509" s="7">
        <v>100</v>
      </c>
    </row>
    <row r="510" spans="1:4" ht="17.100000000000001" customHeight="1" x14ac:dyDescent="0.15">
      <c r="A510" s="4" t="s">
        <v>503</v>
      </c>
      <c r="B510" s="3">
        <f>SUM(B511:B515)</f>
        <v>0</v>
      </c>
      <c r="C510" s="17" t="s">
        <v>1187</v>
      </c>
      <c r="D510" s="3">
        <f>SUM(D511:D513)</f>
        <v>577</v>
      </c>
    </row>
    <row r="511" spans="1:4" ht="17.100000000000001" customHeight="1" x14ac:dyDescent="0.15">
      <c r="A511" s="6" t="s">
        <v>504</v>
      </c>
      <c r="B511" s="7">
        <v>0</v>
      </c>
      <c r="C511" s="19" t="s">
        <v>1188</v>
      </c>
      <c r="D511" s="7">
        <v>577</v>
      </c>
    </row>
    <row r="512" spans="1:4" ht="17.100000000000001" customHeight="1" x14ac:dyDescent="0.15">
      <c r="A512" s="6" t="s">
        <v>505</v>
      </c>
      <c r="B512" s="7">
        <v>0</v>
      </c>
      <c r="C512" s="19" t="s">
        <v>1189</v>
      </c>
      <c r="D512" s="7">
        <v>0</v>
      </c>
    </row>
    <row r="513" spans="1:4" ht="17.100000000000001" customHeight="1" x14ac:dyDescent="0.15">
      <c r="A513" s="6" t="s">
        <v>506</v>
      </c>
      <c r="B513" s="7">
        <v>0</v>
      </c>
      <c r="C513" s="19" t="s">
        <v>1190</v>
      </c>
      <c r="D513" s="7">
        <v>0</v>
      </c>
    </row>
    <row r="514" spans="1:4" ht="17.100000000000001" customHeight="1" x14ac:dyDescent="0.15">
      <c r="A514" s="6" t="s">
        <v>507</v>
      </c>
      <c r="B514" s="7">
        <v>0</v>
      </c>
      <c r="C514" s="17" t="s">
        <v>1191</v>
      </c>
      <c r="D514" s="3">
        <f>SUM(D515:D517)</f>
        <v>0</v>
      </c>
    </row>
    <row r="515" spans="1:4" ht="17.100000000000001" customHeight="1" x14ac:dyDescent="0.15">
      <c r="A515" s="6" t="s">
        <v>508</v>
      </c>
      <c r="B515" s="7">
        <v>0</v>
      </c>
      <c r="C515" s="19" t="s">
        <v>1192</v>
      </c>
      <c r="D515" s="7">
        <v>0</v>
      </c>
    </row>
    <row r="516" spans="1:4" ht="17.100000000000001" customHeight="1" x14ac:dyDescent="0.15">
      <c r="A516" s="4" t="s">
        <v>509</v>
      </c>
      <c r="B516" s="3">
        <f>SUM(B517:B518)</f>
        <v>0</v>
      </c>
      <c r="C516" s="19" t="s">
        <v>1193</v>
      </c>
      <c r="D516" s="7">
        <v>0</v>
      </c>
    </row>
    <row r="517" spans="1:4" ht="17.100000000000001" customHeight="1" x14ac:dyDescent="0.15">
      <c r="A517" s="6" t="s">
        <v>510</v>
      </c>
      <c r="B517" s="7">
        <v>0</v>
      </c>
      <c r="C517" s="19" t="s">
        <v>1194</v>
      </c>
      <c r="D517" s="7">
        <v>0</v>
      </c>
    </row>
    <row r="518" spans="1:4" ht="17.100000000000001" customHeight="1" x14ac:dyDescent="0.15">
      <c r="A518" s="6" t="s">
        <v>511</v>
      </c>
      <c r="B518" s="7">
        <v>0</v>
      </c>
      <c r="C518" s="17" t="s">
        <v>1195</v>
      </c>
      <c r="D518" s="3">
        <f>SUM(D519:D521)</f>
        <v>1538</v>
      </c>
    </row>
    <row r="519" spans="1:4" ht="17.100000000000001" customHeight="1" x14ac:dyDescent="0.15">
      <c r="A519" s="4" t="s">
        <v>512</v>
      </c>
      <c r="B519" s="3">
        <f>SUM(B520:B522)</f>
        <v>0</v>
      </c>
      <c r="C519" s="19" t="s">
        <v>1196</v>
      </c>
      <c r="D519" s="7">
        <v>1523</v>
      </c>
    </row>
    <row r="520" spans="1:4" ht="17.100000000000001" customHeight="1" x14ac:dyDescent="0.15">
      <c r="A520" s="6" t="s">
        <v>513</v>
      </c>
      <c r="B520" s="7">
        <v>0</v>
      </c>
      <c r="C520" s="19" t="s">
        <v>1197</v>
      </c>
      <c r="D520" s="7">
        <v>0</v>
      </c>
    </row>
    <row r="521" spans="1:4" ht="17.100000000000001" customHeight="1" x14ac:dyDescent="0.15">
      <c r="A521" s="6" t="s">
        <v>514</v>
      </c>
      <c r="B521" s="7">
        <v>0</v>
      </c>
      <c r="C521" s="19" t="s">
        <v>1198</v>
      </c>
      <c r="D521" s="7">
        <v>15</v>
      </c>
    </row>
    <row r="522" spans="1:4" ht="17.100000000000001" customHeight="1" x14ac:dyDescent="0.15">
      <c r="A522" s="6" t="s">
        <v>515</v>
      </c>
      <c r="B522" s="7">
        <v>0</v>
      </c>
      <c r="C522" s="17" t="s">
        <v>1199</v>
      </c>
      <c r="D522" s="3">
        <f>SUM(D523:D525)</f>
        <v>4950</v>
      </c>
    </row>
    <row r="523" spans="1:4" ht="17.100000000000001" customHeight="1" x14ac:dyDescent="0.15">
      <c r="A523" s="4" t="s">
        <v>516</v>
      </c>
      <c r="B523" s="3">
        <f>SUM(B524:B526)</f>
        <v>0</v>
      </c>
      <c r="C523" s="19" t="s">
        <v>1200</v>
      </c>
      <c r="D523" s="7">
        <v>44</v>
      </c>
    </row>
    <row r="524" spans="1:4" ht="17.100000000000001" customHeight="1" x14ac:dyDescent="0.15">
      <c r="A524" s="6" t="s">
        <v>517</v>
      </c>
      <c r="B524" s="7">
        <v>0</v>
      </c>
      <c r="C524" s="19" t="s">
        <v>1201</v>
      </c>
      <c r="D524" s="7">
        <v>3851</v>
      </c>
    </row>
    <row r="525" spans="1:4" ht="17.100000000000001" customHeight="1" x14ac:dyDescent="0.15">
      <c r="A525" s="6" t="s">
        <v>518</v>
      </c>
      <c r="B525" s="7">
        <v>0</v>
      </c>
      <c r="C525" s="19" t="s">
        <v>1202</v>
      </c>
      <c r="D525" s="7">
        <v>1055</v>
      </c>
    </row>
    <row r="526" spans="1:4" ht="17.100000000000001" customHeight="1" x14ac:dyDescent="0.15">
      <c r="A526" s="6" t="s">
        <v>519</v>
      </c>
      <c r="B526" s="7">
        <v>0</v>
      </c>
      <c r="C526" s="17" t="s">
        <v>1203</v>
      </c>
      <c r="D526" s="3">
        <f>SUM(D527)</f>
        <v>44140</v>
      </c>
    </row>
    <row r="527" spans="1:4" ht="17.100000000000001" customHeight="1" x14ac:dyDescent="0.15">
      <c r="A527" s="4" t="s">
        <v>520</v>
      </c>
      <c r="B527" s="3">
        <f>B528</f>
        <v>0</v>
      </c>
      <c r="C527" s="19" t="s">
        <v>1204</v>
      </c>
      <c r="D527" s="7">
        <v>44140</v>
      </c>
    </row>
    <row r="528" spans="1:4" ht="17.100000000000001" customHeight="1" x14ac:dyDescent="0.15">
      <c r="A528" s="6" t="s">
        <v>521</v>
      </c>
      <c r="B528" s="7">
        <v>0</v>
      </c>
      <c r="C528" s="17" t="s">
        <v>1205</v>
      </c>
      <c r="D528" s="7">
        <v>20635</v>
      </c>
    </row>
    <row r="529" spans="1:4" ht="17.100000000000001" customHeight="1" x14ac:dyDescent="0.15">
      <c r="A529" s="4" t="s">
        <v>522</v>
      </c>
      <c r="B529" s="3">
        <f>SUM(B530:B531)</f>
        <v>0</v>
      </c>
      <c r="C529" s="17" t="s">
        <v>1206</v>
      </c>
      <c r="D529" s="3">
        <f>SUM(D530,D535,D544,D550,D556,D561,D566,D573,D577)</f>
        <v>73738</v>
      </c>
    </row>
    <row r="530" spans="1:4" ht="17.100000000000001" customHeight="1" x14ac:dyDescent="0.15">
      <c r="A530" s="6" t="s">
        <v>523</v>
      </c>
      <c r="B530" s="7">
        <v>0</v>
      </c>
      <c r="C530" s="17" t="s">
        <v>1207</v>
      </c>
      <c r="D530" s="3">
        <f>SUM(D531:D534)</f>
        <v>3406</v>
      </c>
    </row>
    <row r="531" spans="1:4" ht="17.100000000000001" customHeight="1" x14ac:dyDescent="0.15">
      <c r="A531" s="6" t="s">
        <v>524</v>
      </c>
      <c r="B531" s="7">
        <v>0</v>
      </c>
      <c r="C531" s="19" t="s">
        <v>843</v>
      </c>
      <c r="D531" s="7">
        <v>2220</v>
      </c>
    </row>
    <row r="532" spans="1:4" ht="17.100000000000001" customHeight="1" x14ac:dyDescent="0.15">
      <c r="A532" s="4" t="s">
        <v>525</v>
      </c>
      <c r="B532" s="3">
        <f>SUM(B533:B534)</f>
        <v>3053</v>
      </c>
      <c r="C532" s="19" t="s">
        <v>844</v>
      </c>
      <c r="D532" s="7">
        <v>807</v>
      </c>
    </row>
    <row r="533" spans="1:4" ht="17.100000000000001" customHeight="1" x14ac:dyDescent="0.15">
      <c r="A533" s="6" t="s">
        <v>526</v>
      </c>
      <c r="B533" s="7">
        <v>3053</v>
      </c>
      <c r="C533" s="19" t="s">
        <v>845</v>
      </c>
      <c r="D533" s="7">
        <v>0</v>
      </c>
    </row>
    <row r="534" spans="1:4" ht="17.100000000000001" customHeight="1" x14ac:dyDescent="0.15">
      <c r="A534" s="6" t="s">
        <v>527</v>
      </c>
      <c r="B534" s="7">
        <v>0</v>
      </c>
      <c r="C534" s="19" t="s">
        <v>1208</v>
      </c>
      <c r="D534" s="7">
        <v>379</v>
      </c>
    </row>
    <row r="535" spans="1:4" ht="17.100000000000001" customHeight="1" x14ac:dyDescent="0.15">
      <c r="A535" s="4" t="s">
        <v>528</v>
      </c>
      <c r="B535" s="3">
        <f>SUM(B536:B543)</f>
        <v>0</v>
      </c>
      <c r="C535" s="17" t="s">
        <v>1209</v>
      </c>
      <c r="D535" s="3">
        <f>SUM(D536:D543)</f>
        <v>110</v>
      </c>
    </row>
    <row r="536" spans="1:4" ht="17.100000000000001" customHeight="1" x14ac:dyDescent="0.15">
      <c r="A536" s="6" t="s">
        <v>529</v>
      </c>
      <c r="B536" s="7">
        <v>0</v>
      </c>
      <c r="C536" s="19" t="s">
        <v>1210</v>
      </c>
      <c r="D536" s="7">
        <v>0</v>
      </c>
    </row>
    <row r="537" spans="1:4" ht="17.100000000000001" customHeight="1" x14ac:dyDescent="0.15">
      <c r="A537" s="6" t="s">
        <v>530</v>
      </c>
      <c r="B537" s="7">
        <v>0</v>
      </c>
      <c r="C537" s="19" t="s">
        <v>1211</v>
      </c>
      <c r="D537" s="7">
        <v>0</v>
      </c>
    </row>
    <row r="538" spans="1:4" ht="17.100000000000001" customHeight="1" x14ac:dyDescent="0.15">
      <c r="A538" s="6" t="s">
        <v>474</v>
      </c>
      <c r="B538" s="7">
        <v>0</v>
      </c>
      <c r="C538" s="19" t="s">
        <v>1212</v>
      </c>
      <c r="D538" s="7">
        <v>0</v>
      </c>
    </row>
    <row r="539" spans="1:4" ht="17.100000000000001" customHeight="1" x14ac:dyDescent="0.15">
      <c r="A539" s="6" t="s">
        <v>475</v>
      </c>
      <c r="B539" s="7">
        <v>0</v>
      </c>
      <c r="C539" s="19" t="s">
        <v>1213</v>
      </c>
      <c r="D539" s="7">
        <v>0</v>
      </c>
    </row>
    <row r="540" spans="1:4" ht="17.100000000000001" customHeight="1" x14ac:dyDescent="0.15">
      <c r="A540" s="6" t="s">
        <v>531</v>
      </c>
      <c r="B540" s="7">
        <v>0</v>
      </c>
      <c r="C540" s="19" t="s">
        <v>1214</v>
      </c>
      <c r="D540" s="7">
        <v>0</v>
      </c>
    </row>
    <row r="541" spans="1:4" ht="17.100000000000001" customHeight="1" x14ac:dyDescent="0.15">
      <c r="A541" s="6" t="s">
        <v>532</v>
      </c>
      <c r="B541" s="7">
        <v>0</v>
      </c>
      <c r="C541" s="19" t="s">
        <v>1215</v>
      </c>
      <c r="D541" s="7">
        <v>110</v>
      </c>
    </row>
    <row r="542" spans="1:4" ht="17.100000000000001" customHeight="1" x14ac:dyDescent="0.15">
      <c r="A542" s="6" t="s">
        <v>533</v>
      </c>
      <c r="B542" s="7">
        <v>0</v>
      </c>
      <c r="C542" s="19" t="s">
        <v>1216</v>
      </c>
      <c r="D542" s="7">
        <v>0</v>
      </c>
    </row>
    <row r="543" spans="1:4" ht="17.100000000000001" customHeight="1" x14ac:dyDescent="0.15">
      <c r="A543" s="6" t="s">
        <v>534</v>
      </c>
      <c r="B543" s="7">
        <v>0</v>
      </c>
      <c r="C543" s="19" t="s">
        <v>1217</v>
      </c>
      <c r="D543" s="7">
        <v>0</v>
      </c>
    </row>
    <row r="544" spans="1:4" ht="17.100000000000001" customHeight="1" x14ac:dyDescent="0.15">
      <c r="A544" s="4" t="s">
        <v>535</v>
      </c>
      <c r="B544" s="3">
        <f>SUM(B545:B547)</f>
        <v>0</v>
      </c>
      <c r="C544" s="17" t="s">
        <v>1218</v>
      </c>
      <c r="D544" s="3">
        <f>SUM(D545:D549)</f>
        <v>150</v>
      </c>
    </row>
    <row r="545" spans="1:4" ht="17.100000000000001" customHeight="1" x14ac:dyDescent="0.15">
      <c r="A545" s="6" t="s">
        <v>536</v>
      </c>
      <c r="B545" s="7">
        <v>0</v>
      </c>
      <c r="C545" s="19" t="s">
        <v>1210</v>
      </c>
      <c r="D545" s="7">
        <v>0</v>
      </c>
    </row>
    <row r="546" spans="1:4" ht="17.100000000000001" customHeight="1" x14ac:dyDescent="0.15">
      <c r="A546" s="6" t="s">
        <v>537</v>
      </c>
      <c r="B546" s="7">
        <v>0</v>
      </c>
      <c r="C546" s="19" t="s">
        <v>1219</v>
      </c>
      <c r="D546" s="7">
        <v>0</v>
      </c>
    </row>
    <row r="547" spans="1:4" ht="17.100000000000001" customHeight="1" x14ac:dyDescent="0.15">
      <c r="A547" s="6" t="s">
        <v>538</v>
      </c>
      <c r="B547" s="7">
        <v>0</v>
      </c>
      <c r="C547" s="19" t="s">
        <v>1220</v>
      </c>
      <c r="D547" s="7">
        <v>0</v>
      </c>
    </row>
    <row r="548" spans="1:4" ht="17.100000000000001" customHeight="1" x14ac:dyDescent="0.15">
      <c r="A548" s="4" t="s">
        <v>539</v>
      </c>
      <c r="B548" s="3">
        <f>SUM(B549:B557)</f>
        <v>15140</v>
      </c>
      <c r="C548" s="19" t="s">
        <v>1221</v>
      </c>
      <c r="D548" s="7">
        <v>0</v>
      </c>
    </row>
    <row r="549" spans="1:4" ht="17.100000000000001" customHeight="1" x14ac:dyDescent="0.15">
      <c r="A549" s="6" t="s">
        <v>540</v>
      </c>
      <c r="B549" s="7">
        <v>0</v>
      </c>
      <c r="C549" s="19" t="s">
        <v>1222</v>
      </c>
      <c r="D549" s="7">
        <v>150</v>
      </c>
    </row>
    <row r="550" spans="1:4" ht="17.100000000000001" customHeight="1" x14ac:dyDescent="0.15">
      <c r="A550" s="6" t="s">
        <v>541</v>
      </c>
      <c r="B550" s="7">
        <v>0</v>
      </c>
      <c r="C550" s="17" t="s">
        <v>1223</v>
      </c>
      <c r="D550" s="3">
        <f>SUM(D551:D555)</f>
        <v>29871</v>
      </c>
    </row>
    <row r="551" spans="1:4" ht="17.100000000000001" customHeight="1" x14ac:dyDescent="0.15">
      <c r="A551" s="6" t="s">
        <v>542</v>
      </c>
      <c r="B551" s="7">
        <v>0</v>
      </c>
      <c r="C551" s="19" t="s">
        <v>1210</v>
      </c>
      <c r="D551" s="7">
        <v>136</v>
      </c>
    </row>
    <row r="552" spans="1:4" ht="17.100000000000001" customHeight="1" x14ac:dyDescent="0.15">
      <c r="A552" s="6" t="s">
        <v>543</v>
      </c>
      <c r="B552" s="7">
        <v>0</v>
      </c>
      <c r="C552" s="19" t="s">
        <v>1224</v>
      </c>
      <c r="D552" s="7">
        <v>6325</v>
      </c>
    </row>
    <row r="553" spans="1:4" ht="17.100000000000001" customHeight="1" x14ac:dyDescent="0.15">
      <c r="A553" s="6" t="s">
        <v>544</v>
      </c>
      <c r="B553" s="7">
        <v>0</v>
      </c>
      <c r="C553" s="19" t="s">
        <v>1225</v>
      </c>
      <c r="D553" s="7">
        <v>11874</v>
      </c>
    </row>
    <row r="554" spans="1:4" ht="17.100000000000001" customHeight="1" x14ac:dyDescent="0.15">
      <c r="A554" s="6" t="s">
        <v>545</v>
      </c>
      <c r="B554" s="7">
        <v>0</v>
      </c>
      <c r="C554" s="19" t="s">
        <v>1226</v>
      </c>
      <c r="D554" s="7">
        <v>162</v>
      </c>
    </row>
    <row r="555" spans="1:4" ht="17.100000000000001" customHeight="1" x14ac:dyDescent="0.15">
      <c r="A555" s="6" t="s">
        <v>546</v>
      </c>
      <c r="B555" s="7">
        <v>0</v>
      </c>
      <c r="C555" s="19" t="s">
        <v>1227</v>
      </c>
      <c r="D555" s="7">
        <v>11374</v>
      </c>
    </row>
    <row r="556" spans="1:4" ht="17.100000000000001" customHeight="1" x14ac:dyDescent="0.15">
      <c r="A556" s="6" t="s">
        <v>547</v>
      </c>
      <c r="B556" s="7">
        <v>0</v>
      </c>
      <c r="C556" s="17" t="s">
        <v>1228</v>
      </c>
      <c r="D556" s="3">
        <f>SUM(D557:D560)</f>
        <v>2573</v>
      </c>
    </row>
    <row r="557" spans="1:4" ht="17.100000000000001" customHeight="1" x14ac:dyDescent="0.15">
      <c r="A557" s="6" t="s">
        <v>548</v>
      </c>
      <c r="B557" s="7">
        <v>15140</v>
      </c>
      <c r="C557" s="19" t="s">
        <v>1210</v>
      </c>
      <c r="D557" s="7">
        <v>196</v>
      </c>
    </row>
    <row r="558" spans="1:4" ht="17.100000000000001" customHeight="1" x14ac:dyDescent="0.15">
      <c r="A558" s="4" t="s">
        <v>549</v>
      </c>
      <c r="B558" s="3">
        <f>SUM(B559)</f>
        <v>0</v>
      </c>
      <c r="C558" s="19" t="s">
        <v>1229</v>
      </c>
      <c r="D558" s="7">
        <v>1183</v>
      </c>
    </row>
    <row r="559" spans="1:4" ht="17.100000000000001" customHeight="1" x14ac:dyDescent="0.15">
      <c r="A559" s="6" t="s">
        <v>550</v>
      </c>
      <c r="B559" s="7">
        <v>0</v>
      </c>
      <c r="C559" s="19" t="s">
        <v>1230</v>
      </c>
      <c r="D559" s="7">
        <v>420</v>
      </c>
    </row>
    <row r="560" spans="1:4" ht="17.100000000000001" customHeight="1" x14ac:dyDescent="0.15">
      <c r="A560" s="4" t="s">
        <v>551</v>
      </c>
      <c r="B560" s="3">
        <f>SUM(B561:B566)</f>
        <v>0</v>
      </c>
      <c r="C560" s="19" t="s">
        <v>1231</v>
      </c>
      <c r="D560" s="7">
        <v>774</v>
      </c>
    </row>
    <row r="561" spans="1:4" ht="17.100000000000001" customHeight="1" x14ac:dyDescent="0.15">
      <c r="A561" s="6" t="s">
        <v>552</v>
      </c>
      <c r="B561" s="7">
        <v>0</v>
      </c>
      <c r="C561" s="17" t="s">
        <v>1232</v>
      </c>
      <c r="D561" s="3">
        <f>SUM(D562:D565)</f>
        <v>0</v>
      </c>
    </row>
    <row r="562" spans="1:4" ht="17.100000000000001" customHeight="1" x14ac:dyDescent="0.15">
      <c r="A562" s="6" t="s">
        <v>553</v>
      </c>
      <c r="B562" s="7">
        <v>0</v>
      </c>
      <c r="C562" s="19" t="s">
        <v>1233</v>
      </c>
      <c r="D562" s="7">
        <v>0</v>
      </c>
    </row>
    <row r="563" spans="1:4" ht="17.100000000000001" customHeight="1" x14ac:dyDescent="0.15">
      <c r="A563" s="6" t="s">
        <v>554</v>
      </c>
      <c r="B563" s="7">
        <v>0</v>
      </c>
      <c r="C563" s="19" t="s">
        <v>1234</v>
      </c>
      <c r="D563" s="7">
        <v>0</v>
      </c>
    </row>
    <row r="564" spans="1:4" ht="17.100000000000001" customHeight="1" x14ac:dyDescent="0.15">
      <c r="A564" s="6" t="s">
        <v>555</v>
      </c>
      <c r="B564" s="7">
        <v>0</v>
      </c>
      <c r="C564" s="19" t="s">
        <v>1235</v>
      </c>
      <c r="D564" s="7">
        <v>0</v>
      </c>
    </row>
    <row r="565" spans="1:4" ht="17.100000000000001" customHeight="1" x14ac:dyDescent="0.15">
      <c r="A565" s="6" t="s">
        <v>556</v>
      </c>
      <c r="B565" s="7">
        <v>0</v>
      </c>
      <c r="C565" s="19" t="s">
        <v>1236</v>
      </c>
      <c r="D565" s="7">
        <v>0</v>
      </c>
    </row>
    <row r="566" spans="1:4" ht="17.100000000000001" customHeight="1" x14ac:dyDescent="0.15">
      <c r="A566" s="6" t="s">
        <v>557</v>
      </c>
      <c r="B566" s="7">
        <v>0</v>
      </c>
      <c r="C566" s="17" t="s">
        <v>1237</v>
      </c>
      <c r="D566" s="3">
        <f>SUM(D567:D572)</f>
        <v>1553</v>
      </c>
    </row>
    <row r="567" spans="1:4" ht="17.100000000000001" customHeight="1" x14ac:dyDescent="0.15">
      <c r="A567" s="4" t="s">
        <v>558</v>
      </c>
      <c r="B567" s="3">
        <f>SUM(B568:B571)</f>
        <v>26</v>
      </c>
      <c r="C567" s="19" t="s">
        <v>1210</v>
      </c>
      <c r="D567" s="7">
        <v>17</v>
      </c>
    </row>
    <row r="568" spans="1:4" ht="17.100000000000001" customHeight="1" x14ac:dyDescent="0.15">
      <c r="A568" s="6" t="s">
        <v>559</v>
      </c>
      <c r="B568" s="7">
        <v>0</v>
      </c>
      <c r="C568" s="19" t="s">
        <v>1238</v>
      </c>
      <c r="D568" s="7">
        <v>391</v>
      </c>
    </row>
    <row r="569" spans="1:4" ht="17.100000000000001" customHeight="1" x14ac:dyDescent="0.15">
      <c r="A569" s="6" t="s">
        <v>447</v>
      </c>
      <c r="B569" s="7">
        <v>0</v>
      </c>
      <c r="C569" s="19" t="s">
        <v>1239</v>
      </c>
      <c r="D569" s="7">
        <v>6</v>
      </c>
    </row>
    <row r="570" spans="1:4" ht="17.100000000000001" customHeight="1" x14ac:dyDescent="0.15">
      <c r="A570" s="6" t="s">
        <v>560</v>
      </c>
      <c r="B570" s="7">
        <v>26</v>
      </c>
      <c r="C570" s="19" t="s">
        <v>1240</v>
      </c>
      <c r="D570" s="7">
        <v>10</v>
      </c>
    </row>
    <row r="571" spans="1:4" ht="17.100000000000001" customHeight="1" x14ac:dyDescent="0.15">
      <c r="A571" s="6" t="s">
        <v>561</v>
      </c>
      <c r="B571" s="7">
        <v>0</v>
      </c>
      <c r="C571" s="19" t="s">
        <v>1241</v>
      </c>
      <c r="D571" s="7">
        <v>422</v>
      </c>
    </row>
    <row r="572" spans="1:4" ht="17.100000000000001" customHeight="1" x14ac:dyDescent="0.15">
      <c r="A572" s="4" t="s">
        <v>562</v>
      </c>
      <c r="B572" s="3">
        <f>SUM(B573:B574)</f>
        <v>0</v>
      </c>
      <c r="C572" s="19" t="s">
        <v>1242</v>
      </c>
      <c r="D572" s="7">
        <v>707</v>
      </c>
    </row>
    <row r="573" spans="1:4" ht="17.100000000000001" customHeight="1" x14ac:dyDescent="0.15">
      <c r="A573" s="6" t="s">
        <v>563</v>
      </c>
      <c r="B573" s="7">
        <v>0</v>
      </c>
      <c r="C573" s="17" t="s">
        <v>1243</v>
      </c>
      <c r="D573" s="3">
        <f>SUM(D574:D576)</f>
        <v>0</v>
      </c>
    </row>
    <row r="574" spans="1:4" ht="17.100000000000001" customHeight="1" x14ac:dyDescent="0.15">
      <c r="A574" s="6" t="s">
        <v>564</v>
      </c>
      <c r="B574" s="7">
        <v>0</v>
      </c>
      <c r="C574" s="19" t="s">
        <v>1244</v>
      </c>
      <c r="D574" s="7">
        <v>0</v>
      </c>
    </row>
    <row r="575" spans="1:4" ht="17.100000000000001" customHeight="1" x14ac:dyDescent="0.15">
      <c r="A575" s="4" t="s">
        <v>565</v>
      </c>
      <c r="B575" s="3">
        <f>SUM(B576:B586)</f>
        <v>19570</v>
      </c>
      <c r="C575" s="19" t="s">
        <v>1245</v>
      </c>
      <c r="D575" s="7">
        <v>0</v>
      </c>
    </row>
    <row r="576" spans="1:4" ht="17.100000000000001" customHeight="1" x14ac:dyDescent="0.15">
      <c r="A576" s="6" t="s">
        <v>566</v>
      </c>
      <c r="B576" s="7">
        <v>0</v>
      </c>
      <c r="C576" s="19" t="s">
        <v>1246</v>
      </c>
      <c r="D576" s="7">
        <v>0</v>
      </c>
    </row>
    <row r="577" spans="1:4" ht="17.100000000000001" customHeight="1" x14ac:dyDescent="0.15">
      <c r="A577" s="6" t="s">
        <v>567</v>
      </c>
      <c r="B577" s="7">
        <v>0</v>
      </c>
      <c r="C577" s="17" t="s">
        <v>1247</v>
      </c>
      <c r="D577" s="3">
        <f>SUM(D578:D581)</f>
        <v>36075</v>
      </c>
    </row>
    <row r="578" spans="1:4" ht="17.100000000000001" customHeight="1" x14ac:dyDescent="0.15">
      <c r="A578" s="6" t="s">
        <v>568</v>
      </c>
      <c r="B578" s="7">
        <v>0</v>
      </c>
      <c r="C578" s="19" t="s">
        <v>1248</v>
      </c>
      <c r="D578" s="7">
        <v>894</v>
      </c>
    </row>
    <row r="579" spans="1:4" ht="17.100000000000001" customHeight="1" x14ac:dyDescent="0.15">
      <c r="A579" s="6" t="s">
        <v>569</v>
      </c>
      <c r="B579" s="7">
        <v>0</v>
      </c>
      <c r="C579" s="19" t="s">
        <v>1249</v>
      </c>
      <c r="D579" s="7">
        <v>0</v>
      </c>
    </row>
    <row r="580" spans="1:4" ht="17.100000000000001" customHeight="1" x14ac:dyDescent="0.15">
      <c r="A580" s="6" t="s">
        <v>570</v>
      </c>
      <c r="B580" s="7">
        <v>350</v>
      </c>
      <c r="C580" s="19" t="s">
        <v>1250</v>
      </c>
      <c r="D580" s="7">
        <v>0</v>
      </c>
    </row>
    <row r="581" spans="1:4" ht="17.100000000000001" customHeight="1" x14ac:dyDescent="0.15">
      <c r="A581" s="12" t="s">
        <v>571</v>
      </c>
      <c r="B581" s="7">
        <v>139</v>
      </c>
      <c r="C581" s="19" t="s">
        <v>1251</v>
      </c>
      <c r="D581" s="7">
        <v>35181</v>
      </c>
    </row>
    <row r="582" spans="1:4" ht="17.100000000000001" customHeight="1" x14ac:dyDescent="0.15">
      <c r="A582" s="6" t="s">
        <v>572</v>
      </c>
      <c r="B582" s="7">
        <v>3917</v>
      </c>
      <c r="C582" s="17" t="s">
        <v>1252</v>
      </c>
      <c r="D582" s="3">
        <f>SUM(D583,D597,D605,D616,D625,D634)</f>
        <v>36506</v>
      </c>
    </row>
    <row r="583" spans="1:4" ht="17.100000000000001" customHeight="1" x14ac:dyDescent="0.15">
      <c r="A583" s="11" t="s">
        <v>573</v>
      </c>
      <c r="B583" s="7">
        <v>14619</v>
      </c>
      <c r="C583" s="17" t="s">
        <v>1253</v>
      </c>
      <c r="D583" s="3">
        <f>SUM(D584:D596)</f>
        <v>18380</v>
      </c>
    </row>
    <row r="584" spans="1:4" ht="17.100000000000001" customHeight="1" x14ac:dyDescent="0.15">
      <c r="A584" s="6" t="s">
        <v>574</v>
      </c>
      <c r="B584" s="7">
        <v>0</v>
      </c>
      <c r="C584" s="19" t="s">
        <v>843</v>
      </c>
      <c r="D584" s="7">
        <v>2976</v>
      </c>
    </row>
    <row r="585" spans="1:4" ht="17.100000000000001" customHeight="1" x14ac:dyDescent="0.15">
      <c r="A585" s="6" t="s">
        <v>575</v>
      </c>
      <c r="B585" s="7">
        <v>0</v>
      </c>
      <c r="C585" s="19" t="s">
        <v>844</v>
      </c>
      <c r="D585" s="7">
        <v>2029</v>
      </c>
    </row>
    <row r="586" spans="1:4" ht="17.100000000000001" customHeight="1" x14ac:dyDescent="0.15">
      <c r="A586" s="6" t="s">
        <v>576</v>
      </c>
      <c r="B586" s="7">
        <v>545</v>
      </c>
      <c r="C586" s="19" t="s">
        <v>845</v>
      </c>
      <c r="D586" s="7">
        <v>0</v>
      </c>
    </row>
    <row r="587" spans="1:4" ht="17.100000000000001" customHeight="1" x14ac:dyDescent="0.15">
      <c r="A587" s="4" t="s">
        <v>577</v>
      </c>
      <c r="B587" s="3">
        <f>SUM(B588:B599)</f>
        <v>12066</v>
      </c>
      <c r="C587" s="19" t="s">
        <v>1254</v>
      </c>
      <c r="D587" s="7">
        <v>3127</v>
      </c>
    </row>
    <row r="588" spans="1:4" ht="17.100000000000001" customHeight="1" x14ac:dyDescent="0.15">
      <c r="A588" s="6" t="s">
        <v>578</v>
      </c>
      <c r="B588" s="7">
        <v>72</v>
      </c>
      <c r="C588" s="19" t="s">
        <v>1255</v>
      </c>
      <c r="D588" s="7">
        <v>203</v>
      </c>
    </row>
    <row r="589" spans="1:4" ht="17.100000000000001" customHeight="1" x14ac:dyDescent="0.15">
      <c r="A589" s="6" t="s">
        <v>579</v>
      </c>
      <c r="B589" s="7">
        <v>693</v>
      </c>
      <c r="C589" s="19" t="s">
        <v>1256</v>
      </c>
      <c r="D589" s="7">
        <v>529</v>
      </c>
    </row>
    <row r="590" spans="1:4" ht="17.100000000000001" customHeight="1" x14ac:dyDescent="0.15">
      <c r="A590" s="6" t="s">
        <v>580</v>
      </c>
      <c r="B590" s="7">
        <v>15</v>
      </c>
      <c r="C590" s="19" t="s">
        <v>1257</v>
      </c>
      <c r="D590" s="7">
        <v>703</v>
      </c>
    </row>
    <row r="591" spans="1:4" ht="17.100000000000001" customHeight="1" x14ac:dyDescent="0.15">
      <c r="A591" s="6" t="s">
        <v>581</v>
      </c>
      <c r="B591" s="7">
        <v>0</v>
      </c>
      <c r="C591" s="19" t="s">
        <v>1258</v>
      </c>
      <c r="D591" s="7">
        <v>1308</v>
      </c>
    </row>
    <row r="592" spans="1:4" ht="17.100000000000001" customHeight="1" x14ac:dyDescent="0.15">
      <c r="A592" s="6" t="s">
        <v>582</v>
      </c>
      <c r="B592" s="7">
        <v>1649</v>
      </c>
      <c r="C592" s="19" t="s">
        <v>1259</v>
      </c>
      <c r="D592" s="7">
        <v>1050</v>
      </c>
    </row>
    <row r="593" spans="1:4" ht="17.100000000000001" customHeight="1" x14ac:dyDescent="0.15">
      <c r="A593" s="6" t="s">
        <v>583</v>
      </c>
      <c r="B593" s="7">
        <v>1352</v>
      </c>
      <c r="C593" s="19" t="s">
        <v>1260</v>
      </c>
      <c r="D593" s="7">
        <v>0</v>
      </c>
    </row>
    <row r="594" spans="1:4" ht="17.100000000000001" customHeight="1" x14ac:dyDescent="0.15">
      <c r="A594" s="6" t="s">
        <v>584</v>
      </c>
      <c r="B594" s="7">
        <v>0</v>
      </c>
      <c r="C594" s="19" t="s">
        <v>1261</v>
      </c>
      <c r="D594" s="7">
        <v>183</v>
      </c>
    </row>
    <row r="595" spans="1:4" ht="17.100000000000001" customHeight="1" x14ac:dyDescent="0.15">
      <c r="A595" s="6" t="s">
        <v>585</v>
      </c>
      <c r="B595" s="7">
        <v>2342</v>
      </c>
      <c r="C595" s="19" t="s">
        <v>1262</v>
      </c>
      <c r="D595" s="7">
        <v>170</v>
      </c>
    </row>
    <row r="596" spans="1:4" ht="17.100000000000001" customHeight="1" x14ac:dyDescent="0.15">
      <c r="A596" s="6" t="s">
        <v>447</v>
      </c>
      <c r="B596" s="7">
        <v>0</v>
      </c>
      <c r="C596" s="19" t="s">
        <v>1263</v>
      </c>
      <c r="D596" s="7">
        <v>6102</v>
      </c>
    </row>
    <row r="597" spans="1:4" ht="17.100000000000001" customHeight="1" x14ac:dyDescent="0.15">
      <c r="A597" s="6" t="s">
        <v>450</v>
      </c>
      <c r="B597" s="7">
        <v>30</v>
      </c>
      <c r="C597" s="17" t="s">
        <v>1264</v>
      </c>
      <c r="D597" s="3">
        <f>SUM(D598:D604)</f>
        <v>2512</v>
      </c>
    </row>
    <row r="598" spans="1:4" ht="17.100000000000001" customHeight="1" x14ac:dyDescent="0.15">
      <c r="A598" s="6" t="s">
        <v>586</v>
      </c>
      <c r="B598" s="7">
        <v>0</v>
      </c>
      <c r="C598" s="19" t="s">
        <v>843</v>
      </c>
      <c r="D598" s="7">
        <v>0</v>
      </c>
    </row>
    <row r="599" spans="1:4" ht="17.100000000000001" customHeight="1" x14ac:dyDescent="0.15">
      <c r="A599" s="6" t="s">
        <v>587</v>
      </c>
      <c r="B599" s="7">
        <v>5913</v>
      </c>
      <c r="C599" s="19" t="s">
        <v>844</v>
      </c>
      <c r="D599" s="7">
        <v>11</v>
      </c>
    </row>
    <row r="600" spans="1:4" ht="17.100000000000001" customHeight="1" x14ac:dyDescent="0.15">
      <c r="A600" s="4" t="s">
        <v>588</v>
      </c>
      <c r="B600" s="3">
        <f>SUM(B601:B604)</f>
        <v>0</v>
      </c>
      <c r="C600" s="19" t="s">
        <v>845</v>
      </c>
      <c r="D600" s="7">
        <v>0</v>
      </c>
    </row>
    <row r="601" spans="1:4" ht="17.100000000000001" customHeight="1" x14ac:dyDescent="0.15">
      <c r="A601" s="6" t="s">
        <v>589</v>
      </c>
      <c r="B601" s="7">
        <v>0</v>
      </c>
      <c r="C601" s="19" t="s">
        <v>1265</v>
      </c>
      <c r="D601" s="7">
        <v>1762</v>
      </c>
    </row>
    <row r="602" spans="1:4" ht="17.100000000000001" customHeight="1" x14ac:dyDescent="0.15">
      <c r="A602" s="6" t="s">
        <v>590</v>
      </c>
      <c r="B602" s="7">
        <v>0</v>
      </c>
      <c r="C602" s="19" t="s">
        <v>1266</v>
      </c>
      <c r="D602" s="7">
        <v>723</v>
      </c>
    </row>
    <row r="603" spans="1:4" ht="17.100000000000001" customHeight="1" x14ac:dyDescent="0.15">
      <c r="A603" s="6" t="s">
        <v>591</v>
      </c>
      <c r="B603" s="7">
        <v>0</v>
      </c>
      <c r="C603" s="19" t="s">
        <v>1267</v>
      </c>
      <c r="D603" s="7">
        <v>0</v>
      </c>
    </row>
    <row r="604" spans="1:4" ht="17.100000000000001" customHeight="1" x14ac:dyDescent="0.15">
      <c r="A604" s="6" t="s">
        <v>592</v>
      </c>
      <c r="B604" s="7">
        <v>0</v>
      </c>
      <c r="C604" s="19" t="s">
        <v>1268</v>
      </c>
      <c r="D604" s="7">
        <v>16</v>
      </c>
    </row>
    <row r="605" spans="1:4" ht="17.100000000000001" customHeight="1" x14ac:dyDescent="0.15">
      <c r="A605" s="4" t="s">
        <v>593</v>
      </c>
      <c r="B605" s="3">
        <f>SUM(B606:B611)</f>
        <v>613</v>
      </c>
      <c r="C605" s="17" t="s">
        <v>1269</v>
      </c>
      <c r="D605" s="3">
        <f>SUM(D606:D615)</f>
        <v>15176</v>
      </c>
    </row>
    <row r="606" spans="1:4" ht="17.100000000000001" customHeight="1" x14ac:dyDescent="0.15">
      <c r="A606" s="6" t="s">
        <v>594</v>
      </c>
      <c r="B606" s="7">
        <v>0</v>
      </c>
      <c r="C606" s="19" t="s">
        <v>843</v>
      </c>
      <c r="D606" s="7">
        <v>1053</v>
      </c>
    </row>
    <row r="607" spans="1:4" ht="17.100000000000001" customHeight="1" x14ac:dyDescent="0.15">
      <c r="A607" s="6" t="s">
        <v>595</v>
      </c>
      <c r="B607" s="7">
        <v>0</v>
      </c>
      <c r="C607" s="19" t="s">
        <v>844</v>
      </c>
      <c r="D607" s="7">
        <v>375</v>
      </c>
    </row>
    <row r="608" spans="1:4" ht="17.100000000000001" customHeight="1" x14ac:dyDescent="0.15">
      <c r="A608" s="6" t="s">
        <v>596</v>
      </c>
      <c r="B608" s="7">
        <v>0</v>
      </c>
      <c r="C608" s="19" t="s">
        <v>845</v>
      </c>
      <c r="D608" s="7">
        <v>0</v>
      </c>
    </row>
    <row r="609" spans="1:4" ht="17.100000000000001" customHeight="1" x14ac:dyDescent="0.15">
      <c r="A609" s="6" t="s">
        <v>597</v>
      </c>
      <c r="B609" s="7">
        <v>613</v>
      </c>
      <c r="C609" s="19" t="s">
        <v>1270</v>
      </c>
      <c r="D609" s="7">
        <v>1275</v>
      </c>
    </row>
    <row r="610" spans="1:4" ht="17.100000000000001" customHeight="1" x14ac:dyDescent="0.15">
      <c r="A610" s="6" t="s">
        <v>450</v>
      </c>
      <c r="B610" s="7">
        <v>0</v>
      </c>
      <c r="C610" s="19" t="s">
        <v>1271</v>
      </c>
      <c r="D610" s="7">
        <v>627</v>
      </c>
    </row>
    <row r="611" spans="1:4" ht="17.100000000000001" customHeight="1" x14ac:dyDescent="0.15">
      <c r="A611" s="6" t="s">
        <v>598</v>
      </c>
      <c r="B611" s="7">
        <v>0</v>
      </c>
      <c r="C611" s="19" t="s">
        <v>1272</v>
      </c>
      <c r="D611" s="7">
        <v>512</v>
      </c>
    </row>
    <row r="612" spans="1:4" ht="17.100000000000001" customHeight="1" x14ac:dyDescent="0.15">
      <c r="A612" s="4" t="s">
        <v>599</v>
      </c>
      <c r="B612" s="3">
        <f>SUM(B613:B619)</f>
        <v>0</v>
      </c>
      <c r="C612" s="19" t="s">
        <v>1273</v>
      </c>
      <c r="D612" s="7">
        <v>7368</v>
      </c>
    </row>
    <row r="613" spans="1:4" ht="17.100000000000001" customHeight="1" x14ac:dyDescent="0.15">
      <c r="A613" s="6" t="s">
        <v>600</v>
      </c>
      <c r="B613" s="7">
        <v>0</v>
      </c>
      <c r="C613" s="19" t="s">
        <v>1274</v>
      </c>
      <c r="D613" s="7">
        <v>3147</v>
      </c>
    </row>
    <row r="614" spans="1:4" ht="17.100000000000001" customHeight="1" x14ac:dyDescent="0.15">
      <c r="A614" s="6" t="s">
        <v>601</v>
      </c>
      <c r="B614" s="7">
        <v>0</v>
      </c>
      <c r="C614" s="19" t="s">
        <v>1275</v>
      </c>
      <c r="D614" s="7">
        <v>25</v>
      </c>
    </row>
    <row r="615" spans="1:4" ht="17.100000000000001" customHeight="1" x14ac:dyDescent="0.15">
      <c r="A615" s="6" t="s">
        <v>602</v>
      </c>
      <c r="B615" s="7">
        <v>0</v>
      </c>
      <c r="C615" s="19" t="s">
        <v>1276</v>
      </c>
      <c r="D615" s="7">
        <v>794</v>
      </c>
    </row>
    <row r="616" spans="1:4" ht="17.100000000000001" customHeight="1" x14ac:dyDescent="0.15">
      <c r="A616" s="6" t="s">
        <v>603</v>
      </c>
      <c r="B616" s="7">
        <v>0</v>
      </c>
      <c r="C616" s="17" t="s">
        <v>1277</v>
      </c>
      <c r="D616" s="3">
        <f>SUM(D617:D624)</f>
        <v>351</v>
      </c>
    </row>
    <row r="617" spans="1:4" ht="17.100000000000001" customHeight="1" x14ac:dyDescent="0.15">
      <c r="A617" s="6" t="s">
        <v>604</v>
      </c>
      <c r="B617" s="7">
        <v>0</v>
      </c>
      <c r="C617" s="19" t="s">
        <v>843</v>
      </c>
      <c r="D617" s="7">
        <v>0</v>
      </c>
    </row>
    <row r="618" spans="1:4" ht="17.100000000000001" customHeight="1" x14ac:dyDescent="0.15">
      <c r="A618" s="6" t="s">
        <v>605</v>
      </c>
      <c r="B618" s="7">
        <v>0</v>
      </c>
      <c r="C618" s="19" t="s">
        <v>844</v>
      </c>
      <c r="D618" s="7">
        <v>119</v>
      </c>
    </row>
    <row r="619" spans="1:4" ht="17.100000000000001" customHeight="1" x14ac:dyDescent="0.15">
      <c r="A619" s="6" t="s">
        <v>606</v>
      </c>
      <c r="B619" s="7">
        <v>0</v>
      </c>
      <c r="C619" s="19" t="s">
        <v>845</v>
      </c>
      <c r="D619" s="7">
        <v>0</v>
      </c>
    </row>
    <row r="620" spans="1:4" ht="17.100000000000001" customHeight="1" x14ac:dyDescent="0.15">
      <c r="A620" s="4" t="s">
        <v>607</v>
      </c>
      <c r="B620" s="3">
        <f>SUM(B621:B622)</f>
        <v>0</v>
      </c>
      <c r="C620" s="19" t="s">
        <v>1278</v>
      </c>
      <c r="D620" s="7">
        <v>0</v>
      </c>
    </row>
    <row r="621" spans="1:4" ht="17.100000000000001" customHeight="1" x14ac:dyDescent="0.15">
      <c r="A621" s="6" t="s">
        <v>608</v>
      </c>
      <c r="B621" s="7">
        <v>0</v>
      </c>
      <c r="C621" s="19" t="s">
        <v>1279</v>
      </c>
      <c r="D621" s="7">
        <v>0</v>
      </c>
    </row>
    <row r="622" spans="1:4" ht="17.100000000000001" customHeight="1" x14ac:dyDescent="0.15">
      <c r="A622" s="6" t="s">
        <v>609</v>
      </c>
      <c r="B622" s="7">
        <v>0</v>
      </c>
      <c r="C622" s="19" t="s">
        <v>1280</v>
      </c>
      <c r="D622" s="7">
        <v>60</v>
      </c>
    </row>
    <row r="623" spans="1:4" ht="17.100000000000001" customHeight="1" x14ac:dyDescent="0.15">
      <c r="A623" s="4" t="s">
        <v>610</v>
      </c>
      <c r="B623" s="3">
        <f>SUM(B624:B627)</f>
        <v>0</v>
      </c>
      <c r="C623" s="19" t="s">
        <v>1281</v>
      </c>
      <c r="D623" s="7">
        <v>0</v>
      </c>
    </row>
    <row r="624" spans="1:4" ht="17.100000000000001" customHeight="1" x14ac:dyDescent="0.15">
      <c r="A624" s="6" t="s">
        <v>611</v>
      </c>
      <c r="B624" s="7">
        <v>0</v>
      </c>
      <c r="C624" s="19" t="s">
        <v>1282</v>
      </c>
      <c r="D624" s="7">
        <v>172</v>
      </c>
    </row>
    <row r="625" spans="1:4" ht="17.100000000000001" customHeight="1" x14ac:dyDescent="0.15">
      <c r="A625" s="6" t="s">
        <v>612</v>
      </c>
      <c r="B625" s="7">
        <v>0</v>
      </c>
      <c r="C625" s="17" t="s">
        <v>1283</v>
      </c>
      <c r="D625" s="3">
        <f>SUM(D626:D633)</f>
        <v>10</v>
      </c>
    </row>
    <row r="626" spans="1:4" ht="17.100000000000001" customHeight="1" x14ac:dyDescent="0.15">
      <c r="A626" s="6" t="s">
        <v>613</v>
      </c>
      <c r="B626" s="7">
        <v>0</v>
      </c>
      <c r="C626" s="19" t="s">
        <v>843</v>
      </c>
      <c r="D626" s="7">
        <v>0</v>
      </c>
    </row>
    <row r="627" spans="1:4" ht="17.100000000000001" customHeight="1" x14ac:dyDescent="0.15">
      <c r="A627" s="6" t="s">
        <v>614</v>
      </c>
      <c r="B627" s="7">
        <v>0</v>
      </c>
      <c r="C627" s="19" t="s">
        <v>844</v>
      </c>
      <c r="D627" s="7">
        <v>0</v>
      </c>
    </row>
    <row r="628" spans="1:4" ht="17.100000000000001" customHeight="1" x14ac:dyDescent="0.15">
      <c r="A628" s="4" t="s">
        <v>615</v>
      </c>
      <c r="B628" s="3">
        <f>SUM(B629:B630)</f>
        <v>0</v>
      </c>
      <c r="C628" s="19" t="s">
        <v>845</v>
      </c>
      <c r="D628" s="7">
        <v>0</v>
      </c>
    </row>
    <row r="629" spans="1:4" ht="17.100000000000001" customHeight="1" x14ac:dyDescent="0.15">
      <c r="A629" s="6" t="s">
        <v>616</v>
      </c>
      <c r="B629" s="7">
        <v>0</v>
      </c>
      <c r="C629" s="19" t="s">
        <v>1284</v>
      </c>
      <c r="D629" s="7">
        <v>0</v>
      </c>
    </row>
    <row r="630" spans="1:4" ht="17.100000000000001" customHeight="1" x14ac:dyDescent="0.15">
      <c r="A630" s="6" t="s">
        <v>617</v>
      </c>
      <c r="B630" s="7">
        <v>0</v>
      </c>
      <c r="C630" s="19" t="s">
        <v>1285</v>
      </c>
      <c r="D630" s="7">
        <v>0</v>
      </c>
    </row>
    <row r="631" spans="1:4" ht="17.100000000000001" customHeight="1" x14ac:dyDescent="0.15">
      <c r="A631" s="4" t="s">
        <v>618</v>
      </c>
      <c r="B631" s="3">
        <f>SUM(B632:B635)</f>
        <v>0</v>
      </c>
      <c r="C631" s="19" t="s">
        <v>1286</v>
      </c>
      <c r="D631" s="7">
        <v>0</v>
      </c>
    </row>
    <row r="632" spans="1:4" ht="17.100000000000001" customHeight="1" x14ac:dyDescent="0.15">
      <c r="A632" s="6" t="s">
        <v>450</v>
      </c>
      <c r="B632" s="7">
        <v>0</v>
      </c>
      <c r="C632" s="19" t="s">
        <v>1287</v>
      </c>
      <c r="D632" s="7">
        <v>10</v>
      </c>
    </row>
    <row r="633" spans="1:4" ht="17.100000000000001" customHeight="1" x14ac:dyDescent="0.15">
      <c r="A633" s="6" t="s">
        <v>475</v>
      </c>
      <c r="B633" s="7">
        <v>0</v>
      </c>
      <c r="C633" s="19" t="s">
        <v>1288</v>
      </c>
      <c r="D633" s="7">
        <v>0</v>
      </c>
    </row>
    <row r="634" spans="1:4" ht="17.100000000000001" customHeight="1" x14ac:dyDescent="0.15">
      <c r="A634" s="6" t="s">
        <v>619</v>
      </c>
      <c r="B634" s="7">
        <v>0</v>
      </c>
      <c r="C634" s="17" t="s">
        <v>1289</v>
      </c>
      <c r="D634" s="3">
        <f>SUM(D635:D636)</f>
        <v>77</v>
      </c>
    </row>
    <row r="635" spans="1:4" ht="17.100000000000001" customHeight="1" x14ac:dyDescent="0.15">
      <c r="A635" s="6" t="s">
        <v>620</v>
      </c>
      <c r="B635" s="7">
        <v>0</v>
      </c>
      <c r="C635" s="19" t="s">
        <v>1290</v>
      </c>
      <c r="D635" s="7">
        <v>0</v>
      </c>
    </row>
    <row r="636" spans="1:4" ht="17.100000000000001" customHeight="1" x14ac:dyDescent="0.15">
      <c r="A636" s="4" t="s">
        <v>621</v>
      </c>
      <c r="B636" s="3">
        <f>SUM(B637:B642)</f>
        <v>0</v>
      </c>
      <c r="C636" s="19" t="s">
        <v>1291</v>
      </c>
      <c r="D636" s="7">
        <v>77</v>
      </c>
    </row>
    <row r="637" spans="1:4" ht="17.100000000000001" customHeight="1" x14ac:dyDescent="0.15">
      <c r="A637" s="6" t="s">
        <v>622</v>
      </c>
      <c r="B637" s="7">
        <v>0</v>
      </c>
      <c r="C637" s="17" t="s">
        <v>1292</v>
      </c>
      <c r="D637" s="3">
        <f>SUM(D638,D651,D662,D669,D672,D677,D681,D692,D699,D704,D711,D719,D720,D723,D728,D733,D734,D737)</f>
        <v>154503</v>
      </c>
    </row>
    <row r="638" spans="1:4" ht="17.100000000000001" customHeight="1" x14ac:dyDescent="0.15">
      <c r="A638" s="6" t="s">
        <v>623</v>
      </c>
      <c r="B638" s="7">
        <v>0</v>
      </c>
      <c r="C638" s="17" t="s">
        <v>1293</v>
      </c>
      <c r="D638" s="3">
        <f>SUM(D639:D650)</f>
        <v>26818</v>
      </c>
    </row>
    <row r="639" spans="1:4" ht="17.100000000000001" customHeight="1" x14ac:dyDescent="0.15">
      <c r="A639" s="6" t="s">
        <v>624</v>
      </c>
      <c r="B639" s="7">
        <v>0</v>
      </c>
      <c r="C639" s="19" t="s">
        <v>843</v>
      </c>
      <c r="D639" s="7">
        <v>7084</v>
      </c>
    </row>
    <row r="640" spans="1:4" ht="17.100000000000001" customHeight="1" x14ac:dyDescent="0.15">
      <c r="A640" s="6" t="s">
        <v>625</v>
      </c>
      <c r="B640" s="7">
        <v>0</v>
      </c>
      <c r="C640" s="19" t="s">
        <v>844</v>
      </c>
      <c r="D640" s="7">
        <v>1268</v>
      </c>
    </row>
    <row r="641" spans="1:4" ht="17.100000000000001" customHeight="1" x14ac:dyDescent="0.15">
      <c r="A641" s="6" t="s">
        <v>626</v>
      </c>
      <c r="B641" s="7">
        <v>0</v>
      </c>
      <c r="C641" s="19" t="s">
        <v>845</v>
      </c>
      <c r="D641" s="7">
        <v>0</v>
      </c>
    </row>
    <row r="642" spans="1:4" ht="17.100000000000001" customHeight="1" x14ac:dyDescent="0.15">
      <c r="A642" s="6" t="s">
        <v>627</v>
      </c>
      <c r="B642" s="7">
        <v>0</v>
      </c>
      <c r="C642" s="19" t="s">
        <v>1294</v>
      </c>
      <c r="D642" s="7">
        <v>5593</v>
      </c>
    </row>
    <row r="643" spans="1:4" ht="17.100000000000001" customHeight="1" x14ac:dyDescent="0.15">
      <c r="A643" s="4" t="s">
        <v>628</v>
      </c>
      <c r="B643" s="3">
        <f>SUM(B644:B647)</f>
        <v>271</v>
      </c>
      <c r="C643" s="19" t="s">
        <v>1295</v>
      </c>
      <c r="D643" s="7">
        <v>229</v>
      </c>
    </row>
    <row r="644" spans="1:4" ht="17.100000000000001" customHeight="1" x14ac:dyDescent="0.15">
      <c r="A644" s="6" t="s">
        <v>447</v>
      </c>
      <c r="B644" s="7">
        <v>0</v>
      </c>
      <c r="C644" s="19" t="s">
        <v>1296</v>
      </c>
      <c r="D644" s="7">
        <v>311</v>
      </c>
    </row>
    <row r="645" spans="1:4" ht="17.100000000000001" customHeight="1" x14ac:dyDescent="0.15">
      <c r="A645" s="6" t="s">
        <v>450</v>
      </c>
      <c r="B645" s="7">
        <v>0</v>
      </c>
      <c r="C645" s="19" t="s">
        <v>1297</v>
      </c>
      <c r="D645" s="7">
        <v>497</v>
      </c>
    </row>
    <row r="646" spans="1:4" ht="17.100000000000001" customHeight="1" x14ac:dyDescent="0.15">
      <c r="A646" s="6" t="s">
        <v>629</v>
      </c>
      <c r="B646" s="7">
        <v>0</v>
      </c>
      <c r="C646" s="19" t="s">
        <v>1298</v>
      </c>
      <c r="D646" s="7">
        <v>132</v>
      </c>
    </row>
    <row r="647" spans="1:4" ht="17.100000000000001" customHeight="1" x14ac:dyDescent="0.15">
      <c r="A647" s="6" t="s">
        <v>630</v>
      </c>
      <c r="B647" s="7">
        <v>271</v>
      </c>
      <c r="C647" s="19" t="s">
        <v>1299</v>
      </c>
      <c r="D647" s="7">
        <v>3597</v>
      </c>
    </row>
    <row r="648" spans="1:4" ht="17.100000000000001" customHeight="1" x14ac:dyDescent="0.15">
      <c r="A648" s="4" t="s">
        <v>631</v>
      </c>
      <c r="B648" s="3">
        <f>SUM(B649:B656)</f>
        <v>45</v>
      </c>
      <c r="C648" s="19" t="s">
        <v>1300</v>
      </c>
      <c r="D648" s="7">
        <v>31</v>
      </c>
    </row>
    <row r="649" spans="1:4" ht="17.100000000000001" customHeight="1" x14ac:dyDescent="0.15">
      <c r="A649" s="6" t="s">
        <v>632</v>
      </c>
      <c r="B649" s="7">
        <v>0</v>
      </c>
      <c r="C649" s="19" t="s">
        <v>1301</v>
      </c>
      <c r="D649" s="7">
        <v>419</v>
      </c>
    </row>
    <row r="650" spans="1:4" ht="17.100000000000001" customHeight="1" x14ac:dyDescent="0.15">
      <c r="A650" s="6" t="s">
        <v>633</v>
      </c>
      <c r="B650" s="7">
        <v>0</v>
      </c>
      <c r="C650" s="19" t="s">
        <v>1302</v>
      </c>
      <c r="D650" s="7">
        <v>7657</v>
      </c>
    </row>
    <row r="651" spans="1:4" ht="17.100000000000001" customHeight="1" x14ac:dyDescent="0.15">
      <c r="A651" s="6" t="s">
        <v>634</v>
      </c>
      <c r="B651" s="7">
        <v>45</v>
      </c>
      <c r="C651" s="17" t="s">
        <v>1303</v>
      </c>
      <c r="D651" s="3">
        <f>SUM(D652:D661)</f>
        <v>5972</v>
      </c>
    </row>
    <row r="652" spans="1:4" ht="17.100000000000001" customHeight="1" x14ac:dyDescent="0.15">
      <c r="A652" s="6" t="s">
        <v>635</v>
      </c>
      <c r="B652" s="7">
        <v>0</v>
      </c>
      <c r="C652" s="19" t="s">
        <v>843</v>
      </c>
      <c r="D652" s="7">
        <v>2227</v>
      </c>
    </row>
    <row r="653" spans="1:4" ht="17.100000000000001" customHeight="1" x14ac:dyDescent="0.15">
      <c r="A653" s="6" t="s">
        <v>447</v>
      </c>
      <c r="B653" s="7">
        <v>0</v>
      </c>
      <c r="C653" s="19" t="s">
        <v>844</v>
      </c>
      <c r="D653" s="7">
        <v>322</v>
      </c>
    </row>
    <row r="654" spans="1:4" ht="17.100000000000001" customHeight="1" x14ac:dyDescent="0.15">
      <c r="A654" s="6" t="s">
        <v>450</v>
      </c>
      <c r="B654" s="7">
        <v>0</v>
      </c>
      <c r="C654" s="19" t="s">
        <v>845</v>
      </c>
      <c r="D654" s="7">
        <v>0</v>
      </c>
    </row>
    <row r="655" spans="1:4" ht="17.100000000000001" customHeight="1" x14ac:dyDescent="0.15">
      <c r="A655" s="6" t="s">
        <v>636</v>
      </c>
      <c r="B655" s="7">
        <v>0</v>
      </c>
      <c r="C655" s="19" t="s">
        <v>1304</v>
      </c>
      <c r="D655" s="7">
        <v>1172</v>
      </c>
    </row>
    <row r="656" spans="1:4" ht="17.100000000000001" customHeight="1" x14ac:dyDescent="0.15">
      <c r="A656" s="6" t="s">
        <v>637</v>
      </c>
      <c r="B656" s="7">
        <v>0</v>
      </c>
      <c r="C656" s="19" t="s">
        <v>1305</v>
      </c>
      <c r="D656" s="7">
        <v>293</v>
      </c>
    </row>
    <row r="657" spans="1:4" ht="17.100000000000001" customHeight="1" x14ac:dyDescent="0.15">
      <c r="A657" s="4" t="s">
        <v>638</v>
      </c>
      <c r="B657" s="3">
        <f>SUM(B658:B677)</f>
        <v>1050</v>
      </c>
      <c r="C657" s="19" t="s">
        <v>1306</v>
      </c>
      <c r="D657" s="7">
        <v>52</v>
      </c>
    </row>
    <row r="658" spans="1:4" ht="17.100000000000001" customHeight="1" x14ac:dyDescent="0.15">
      <c r="A658" s="6" t="s">
        <v>639</v>
      </c>
      <c r="B658" s="7">
        <v>0</v>
      </c>
      <c r="C658" s="19" t="s">
        <v>1307</v>
      </c>
      <c r="D658" s="7">
        <v>224</v>
      </c>
    </row>
    <row r="659" spans="1:4" ht="17.100000000000001" customHeight="1" x14ac:dyDescent="0.15">
      <c r="A659" s="6" t="s">
        <v>640</v>
      </c>
      <c r="B659" s="7">
        <v>3</v>
      </c>
      <c r="C659" s="19" t="s">
        <v>1308</v>
      </c>
      <c r="D659" s="7">
        <v>28</v>
      </c>
    </row>
    <row r="660" spans="1:4" ht="17.100000000000001" customHeight="1" x14ac:dyDescent="0.15">
      <c r="A660" s="6" t="s">
        <v>641</v>
      </c>
      <c r="B660" s="7">
        <v>1040</v>
      </c>
      <c r="C660" s="19" t="s">
        <v>1309</v>
      </c>
      <c r="D660" s="7">
        <v>0</v>
      </c>
    </row>
    <row r="661" spans="1:4" ht="17.100000000000001" customHeight="1" x14ac:dyDescent="0.15">
      <c r="A661" s="6" t="s">
        <v>642</v>
      </c>
      <c r="B661" s="7">
        <v>0</v>
      </c>
      <c r="C661" s="19" t="s">
        <v>1310</v>
      </c>
      <c r="D661" s="7">
        <v>1654</v>
      </c>
    </row>
    <row r="662" spans="1:4" ht="17.100000000000001" customHeight="1" x14ac:dyDescent="0.15">
      <c r="A662" s="6" t="s">
        <v>643</v>
      </c>
      <c r="B662" s="7">
        <v>0</v>
      </c>
      <c r="C662" s="17" t="s">
        <v>1311</v>
      </c>
      <c r="D662" s="3">
        <f>SUM(D663:D668)</f>
        <v>493</v>
      </c>
    </row>
    <row r="663" spans="1:4" ht="17.100000000000001" customHeight="1" x14ac:dyDescent="0.15">
      <c r="A663" s="6" t="s">
        <v>644</v>
      </c>
      <c r="B663" s="7">
        <v>0</v>
      </c>
      <c r="C663" s="19" t="s">
        <v>1312</v>
      </c>
      <c r="D663" s="7">
        <v>493</v>
      </c>
    </row>
    <row r="664" spans="1:4" ht="17.100000000000001" customHeight="1" x14ac:dyDescent="0.15">
      <c r="A664" s="6" t="s">
        <v>645</v>
      </c>
      <c r="B664" s="7">
        <v>0</v>
      </c>
      <c r="C664" s="19" t="s">
        <v>1313</v>
      </c>
      <c r="D664" s="7">
        <v>0</v>
      </c>
    </row>
    <row r="665" spans="1:4" ht="17.100000000000001" customHeight="1" x14ac:dyDescent="0.15">
      <c r="A665" s="6" t="s">
        <v>646</v>
      </c>
      <c r="B665" s="7">
        <v>0</v>
      </c>
      <c r="C665" s="19" t="s">
        <v>1314</v>
      </c>
      <c r="D665" s="7">
        <v>0</v>
      </c>
    </row>
    <row r="666" spans="1:4" ht="17.100000000000001" customHeight="1" x14ac:dyDescent="0.15">
      <c r="A666" s="6" t="s">
        <v>647</v>
      </c>
      <c r="B666" s="7">
        <v>0</v>
      </c>
      <c r="C666" s="19" t="s">
        <v>1315</v>
      </c>
      <c r="D666" s="7">
        <v>0</v>
      </c>
    </row>
    <row r="667" spans="1:4" ht="17.100000000000001" customHeight="1" x14ac:dyDescent="0.15">
      <c r="A667" s="6" t="s">
        <v>648</v>
      </c>
      <c r="B667" s="7">
        <v>0</v>
      </c>
      <c r="C667" s="19" t="s">
        <v>1316</v>
      </c>
      <c r="D667" s="7">
        <v>0</v>
      </c>
    </row>
    <row r="668" spans="1:4" ht="17.100000000000001" customHeight="1" x14ac:dyDescent="0.15">
      <c r="A668" s="6" t="s">
        <v>649</v>
      </c>
      <c r="B668" s="7">
        <v>0</v>
      </c>
      <c r="C668" s="19" t="s">
        <v>1317</v>
      </c>
      <c r="D668" s="7">
        <v>0</v>
      </c>
    </row>
    <row r="669" spans="1:4" ht="17.100000000000001" customHeight="1" x14ac:dyDescent="0.15">
      <c r="A669" s="6" t="s">
        <v>650</v>
      </c>
      <c r="B669" s="7">
        <v>0</v>
      </c>
      <c r="C669" s="17" t="s">
        <v>1318</v>
      </c>
      <c r="D669" s="3">
        <f>SUM(D670:D671)</f>
        <v>0</v>
      </c>
    </row>
    <row r="670" spans="1:4" ht="17.100000000000001" customHeight="1" x14ac:dyDescent="0.15">
      <c r="A670" s="6" t="s">
        <v>651</v>
      </c>
      <c r="B670" s="7">
        <v>3</v>
      </c>
      <c r="C670" s="19" t="s">
        <v>1319</v>
      </c>
      <c r="D670" s="7">
        <v>0</v>
      </c>
    </row>
    <row r="671" spans="1:4" ht="17.100000000000001" customHeight="1" x14ac:dyDescent="0.15">
      <c r="A671" s="6" t="s">
        <v>652</v>
      </c>
      <c r="B671" s="7">
        <v>0</v>
      </c>
      <c r="C671" s="19" t="s">
        <v>1320</v>
      </c>
      <c r="D671" s="7">
        <v>0</v>
      </c>
    </row>
    <row r="672" spans="1:4" ht="17.100000000000001" customHeight="1" x14ac:dyDescent="0.15">
      <c r="A672" s="6" t="s">
        <v>653</v>
      </c>
      <c r="B672" s="7">
        <v>0</v>
      </c>
      <c r="C672" s="17" t="s">
        <v>1321</v>
      </c>
      <c r="D672" s="3">
        <f>SUM(D673:D676)</f>
        <v>51387</v>
      </c>
    </row>
    <row r="673" spans="1:4" ht="17.100000000000001" customHeight="1" x14ac:dyDescent="0.15">
      <c r="A673" s="6" t="s">
        <v>654</v>
      </c>
      <c r="B673" s="7">
        <v>0</v>
      </c>
      <c r="C673" s="19" t="s">
        <v>1322</v>
      </c>
      <c r="D673" s="7">
        <v>23023</v>
      </c>
    </row>
    <row r="674" spans="1:4" ht="17.100000000000001" customHeight="1" x14ac:dyDescent="0.15">
      <c r="A674" s="6" t="s">
        <v>447</v>
      </c>
      <c r="B674" s="7">
        <v>0</v>
      </c>
      <c r="C674" s="19" t="s">
        <v>1323</v>
      </c>
      <c r="D674" s="7">
        <v>26963</v>
      </c>
    </row>
    <row r="675" spans="1:4" ht="17.100000000000001" customHeight="1" x14ac:dyDescent="0.15">
      <c r="A675" s="6" t="s">
        <v>655</v>
      </c>
      <c r="B675" s="7">
        <v>0</v>
      </c>
      <c r="C675" s="19" t="s">
        <v>1324</v>
      </c>
      <c r="D675" s="7">
        <v>107</v>
      </c>
    </row>
    <row r="676" spans="1:4" ht="17.100000000000001" customHeight="1" x14ac:dyDescent="0.15">
      <c r="A676" s="6" t="s">
        <v>656</v>
      </c>
      <c r="B676" s="7">
        <v>0</v>
      </c>
      <c r="C676" s="19" t="s">
        <v>1325</v>
      </c>
      <c r="D676" s="7">
        <v>1294</v>
      </c>
    </row>
    <row r="677" spans="1:4" ht="17.100000000000001" customHeight="1" x14ac:dyDescent="0.15">
      <c r="A677" s="6" t="s">
        <v>657</v>
      </c>
      <c r="B677" s="7">
        <v>4</v>
      </c>
      <c r="C677" s="17" t="s">
        <v>1326</v>
      </c>
      <c r="D677" s="3">
        <f>SUM(D678:D680)</f>
        <v>0</v>
      </c>
    </row>
    <row r="678" spans="1:4" ht="17.100000000000001" customHeight="1" x14ac:dyDescent="0.15">
      <c r="A678" s="4" t="s">
        <v>658</v>
      </c>
      <c r="B678" s="3">
        <f>SUM(B679:B686)</f>
        <v>289</v>
      </c>
      <c r="C678" s="19" t="s">
        <v>1327</v>
      </c>
      <c r="D678" s="7">
        <v>0</v>
      </c>
    </row>
    <row r="679" spans="1:4" ht="17.100000000000001" customHeight="1" x14ac:dyDescent="0.15">
      <c r="A679" s="6" t="s">
        <v>659</v>
      </c>
      <c r="B679" s="7">
        <v>0</v>
      </c>
      <c r="C679" s="19" t="s">
        <v>1328</v>
      </c>
      <c r="D679" s="7">
        <v>0</v>
      </c>
    </row>
    <row r="680" spans="1:4" ht="17.100000000000001" customHeight="1" x14ac:dyDescent="0.15">
      <c r="A680" s="6" t="s">
        <v>660</v>
      </c>
      <c r="B680" s="7">
        <v>207</v>
      </c>
      <c r="C680" s="19" t="s">
        <v>1329</v>
      </c>
      <c r="D680" s="7">
        <v>0</v>
      </c>
    </row>
    <row r="681" spans="1:4" ht="17.100000000000001" customHeight="1" x14ac:dyDescent="0.15">
      <c r="A681" s="6" t="s">
        <v>661</v>
      </c>
      <c r="B681" s="7">
        <v>64</v>
      </c>
      <c r="C681" s="17" t="s">
        <v>1330</v>
      </c>
      <c r="D681" s="3">
        <f>SUM(D682:D691)</f>
        <v>5294</v>
      </c>
    </row>
    <row r="682" spans="1:4" ht="17.100000000000001" customHeight="1" x14ac:dyDescent="0.15">
      <c r="A682" s="6" t="s">
        <v>662</v>
      </c>
      <c r="B682" s="7">
        <v>18</v>
      </c>
      <c r="C682" s="19" t="s">
        <v>1331</v>
      </c>
      <c r="D682" s="7">
        <v>275</v>
      </c>
    </row>
    <row r="683" spans="1:4" ht="17.100000000000001" customHeight="1" x14ac:dyDescent="0.15">
      <c r="A683" s="6" t="s">
        <v>663</v>
      </c>
      <c r="B683" s="7">
        <v>0</v>
      </c>
      <c r="C683" s="19" t="s">
        <v>1332</v>
      </c>
      <c r="D683" s="7">
        <v>496</v>
      </c>
    </row>
    <row r="684" spans="1:4" ht="17.100000000000001" customHeight="1" x14ac:dyDescent="0.15">
      <c r="A684" s="6" t="s">
        <v>639</v>
      </c>
      <c r="B684" s="7">
        <v>0</v>
      </c>
      <c r="C684" s="19" t="s">
        <v>1333</v>
      </c>
      <c r="D684" s="7">
        <v>350</v>
      </c>
    </row>
    <row r="685" spans="1:4" ht="17.100000000000001" customHeight="1" x14ac:dyDescent="0.15">
      <c r="A685" s="6" t="s">
        <v>447</v>
      </c>
      <c r="B685" s="7">
        <v>0</v>
      </c>
      <c r="C685" s="19" t="s">
        <v>1334</v>
      </c>
      <c r="D685" s="7">
        <v>203</v>
      </c>
    </row>
    <row r="686" spans="1:4" ht="17.100000000000001" customHeight="1" x14ac:dyDescent="0.15">
      <c r="A686" s="6" t="s">
        <v>664</v>
      </c>
      <c r="B686" s="7">
        <v>0</v>
      </c>
      <c r="C686" s="19" t="s">
        <v>1335</v>
      </c>
      <c r="D686" s="7">
        <v>21</v>
      </c>
    </row>
    <row r="687" spans="1:4" ht="17.100000000000001" customHeight="1" x14ac:dyDescent="0.15">
      <c r="A687" s="4" t="s">
        <v>665</v>
      </c>
      <c r="B687" s="3">
        <f>SUM(B688:B696)</f>
        <v>14260</v>
      </c>
      <c r="C687" s="19" t="s">
        <v>1336</v>
      </c>
      <c r="D687" s="7">
        <v>7</v>
      </c>
    </row>
    <row r="688" spans="1:4" ht="17.100000000000001" customHeight="1" x14ac:dyDescent="0.15">
      <c r="A688" s="6" t="s">
        <v>666</v>
      </c>
      <c r="B688" s="7">
        <v>331</v>
      </c>
      <c r="C688" s="19" t="s">
        <v>1337</v>
      </c>
      <c r="D688" s="7">
        <v>0</v>
      </c>
    </row>
    <row r="689" spans="1:4" ht="17.100000000000001" customHeight="1" x14ac:dyDescent="0.15">
      <c r="A689" s="6" t="s">
        <v>667</v>
      </c>
      <c r="B689" s="7">
        <v>13600</v>
      </c>
      <c r="C689" s="19" t="s">
        <v>1338</v>
      </c>
      <c r="D689" s="7">
        <v>0</v>
      </c>
    </row>
    <row r="690" spans="1:4" ht="17.100000000000001" customHeight="1" x14ac:dyDescent="0.15">
      <c r="A690" s="6" t="s">
        <v>668</v>
      </c>
      <c r="B690" s="7">
        <v>0</v>
      </c>
      <c r="C690" s="19" t="s">
        <v>1339</v>
      </c>
      <c r="D690" s="7">
        <v>0</v>
      </c>
    </row>
    <row r="691" spans="1:4" ht="17.100000000000001" customHeight="1" x14ac:dyDescent="0.15">
      <c r="A691" s="6" t="s">
        <v>669</v>
      </c>
      <c r="B691" s="7">
        <v>0</v>
      </c>
      <c r="C691" s="19" t="s">
        <v>1340</v>
      </c>
      <c r="D691" s="7">
        <v>3942</v>
      </c>
    </row>
    <row r="692" spans="1:4" ht="17.100000000000001" customHeight="1" x14ac:dyDescent="0.15">
      <c r="A692" s="6" t="s">
        <v>670</v>
      </c>
      <c r="B692" s="7">
        <v>10</v>
      </c>
      <c r="C692" s="17" t="s">
        <v>1341</v>
      </c>
      <c r="D692" s="3">
        <f>SUM(D693:D698)</f>
        <v>3869</v>
      </c>
    </row>
    <row r="693" spans="1:4" ht="17.100000000000001" customHeight="1" x14ac:dyDescent="0.15">
      <c r="A693" s="6" t="s">
        <v>671</v>
      </c>
      <c r="B693" s="7">
        <v>25</v>
      </c>
      <c r="C693" s="19" t="s">
        <v>1342</v>
      </c>
      <c r="D693" s="7">
        <v>423</v>
      </c>
    </row>
    <row r="694" spans="1:4" ht="17.100000000000001" customHeight="1" x14ac:dyDescent="0.15">
      <c r="A694" s="6" t="s">
        <v>672</v>
      </c>
      <c r="B694" s="7">
        <v>0</v>
      </c>
      <c r="C694" s="19" t="s">
        <v>1343</v>
      </c>
      <c r="D694" s="7">
        <v>823</v>
      </c>
    </row>
    <row r="695" spans="1:4" ht="17.100000000000001" customHeight="1" x14ac:dyDescent="0.15">
      <c r="A695" s="6" t="s">
        <v>450</v>
      </c>
      <c r="B695" s="7">
        <v>0</v>
      </c>
      <c r="C695" s="19" t="s">
        <v>1344</v>
      </c>
      <c r="D695" s="7">
        <v>689</v>
      </c>
    </row>
    <row r="696" spans="1:4" ht="17.100000000000001" customHeight="1" x14ac:dyDescent="0.15">
      <c r="A696" s="6" t="s">
        <v>673</v>
      </c>
      <c r="B696" s="7">
        <v>294</v>
      </c>
      <c r="C696" s="19" t="s">
        <v>1345</v>
      </c>
      <c r="D696" s="7">
        <v>124</v>
      </c>
    </row>
    <row r="697" spans="1:4" ht="17.100000000000001" customHeight="1" x14ac:dyDescent="0.15">
      <c r="A697" s="4" t="s">
        <v>674</v>
      </c>
      <c r="B697" s="3">
        <f>SUM(B698:B712)</f>
        <v>388</v>
      </c>
      <c r="C697" s="19" t="s">
        <v>1346</v>
      </c>
      <c r="D697" s="7">
        <v>949</v>
      </c>
    </row>
    <row r="698" spans="1:4" ht="17.100000000000001" customHeight="1" x14ac:dyDescent="0.15">
      <c r="A698" s="6" t="s">
        <v>675</v>
      </c>
      <c r="B698" s="7">
        <v>1</v>
      </c>
      <c r="C698" s="19" t="s">
        <v>1347</v>
      </c>
      <c r="D698" s="7">
        <v>861</v>
      </c>
    </row>
    <row r="699" spans="1:4" ht="17.100000000000001" customHeight="1" x14ac:dyDescent="0.15">
      <c r="A699" s="6" t="s">
        <v>676</v>
      </c>
      <c r="B699" s="7">
        <v>3</v>
      </c>
      <c r="C699" s="17" t="s">
        <v>1348</v>
      </c>
      <c r="D699" s="3">
        <f>SUM(D700:D703)</f>
        <v>3702</v>
      </c>
    </row>
    <row r="700" spans="1:4" ht="17.100000000000001" customHeight="1" x14ac:dyDescent="0.15">
      <c r="A700" s="6" t="s">
        <v>677</v>
      </c>
      <c r="B700" s="7">
        <v>0</v>
      </c>
      <c r="C700" s="19" t="s">
        <v>1349</v>
      </c>
      <c r="D700" s="7">
        <v>1648</v>
      </c>
    </row>
    <row r="701" spans="1:4" ht="17.100000000000001" customHeight="1" x14ac:dyDescent="0.15">
      <c r="A701" s="6" t="s">
        <v>678</v>
      </c>
      <c r="B701" s="7">
        <v>0</v>
      </c>
      <c r="C701" s="19" t="s">
        <v>1350</v>
      </c>
      <c r="D701" s="7">
        <v>872</v>
      </c>
    </row>
    <row r="702" spans="1:4" ht="17.100000000000001" customHeight="1" x14ac:dyDescent="0.15">
      <c r="A702" s="6" t="s">
        <v>679</v>
      </c>
      <c r="B702" s="7">
        <v>0</v>
      </c>
      <c r="C702" s="19" t="s">
        <v>1351</v>
      </c>
      <c r="D702" s="7">
        <v>259</v>
      </c>
    </row>
    <row r="703" spans="1:4" ht="17.100000000000001" customHeight="1" x14ac:dyDescent="0.15">
      <c r="A703" s="6" t="s">
        <v>680</v>
      </c>
      <c r="B703" s="7">
        <v>176</v>
      </c>
      <c r="C703" s="19" t="s">
        <v>1352</v>
      </c>
      <c r="D703" s="7">
        <v>923</v>
      </c>
    </row>
    <row r="704" spans="1:4" ht="17.100000000000001" customHeight="1" x14ac:dyDescent="0.15">
      <c r="A704" s="6" t="s">
        <v>681</v>
      </c>
      <c r="B704" s="7">
        <v>10</v>
      </c>
      <c r="C704" s="17" t="s">
        <v>1353</v>
      </c>
      <c r="D704" s="3">
        <f>SUM(D705:D710)</f>
        <v>5096</v>
      </c>
    </row>
    <row r="705" spans="1:4" ht="17.100000000000001" customHeight="1" x14ac:dyDescent="0.15">
      <c r="A705" s="6" t="s">
        <v>682</v>
      </c>
      <c r="B705" s="7">
        <v>0</v>
      </c>
      <c r="C705" s="19" t="s">
        <v>1354</v>
      </c>
      <c r="D705" s="7">
        <v>0</v>
      </c>
    </row>
    <row r="706" spans="1:4" ht="17.100000000000001" customHeight="1" x14ac:dyDescent="0.15">
      <c r="A706" s="6" t="s">
        <v>683</v>
      </c>
      <c r="B706" s="7">
        <v>0</v>
      </c>
      <c r="C706" s="19" t="s">
        <v>1355</v>
      </c>
      <c r="D706" s="7">
        <v>409</v>
      </c>
    </row>
    <row r="707" spans="1:4" ht="17.100000000000001" customHeight="1" x14ac:dyDescent="0.15">
      <c r="A707" s="6" t="s">
        <v>684</v>
      </c>
      <c r="B707" s="7">
        <v>0</v>
      </c>
      <c r="C707" s="19" t="s">
        <v>1356</v>
      </c>
      <c r="D707" s="7">
        <v>0</v>
      </c>
    </row>
    <row r="708" spans="1:4" ht="17.100000000000001" customHeight="1" x14ac:dyDescent="0.15">
      <c r="A708" s="6" t="s">
        <v>685</v>
      </c>
      <c r="B708" s="7">
        <v>0</v>
      </c>
      <c r="C708" s="19" t="s">
        <v>1357</v>
      </c>
      <c r="D708" s="7">
        <v>613</v>
      </c>
    </row>
    <row r="709" spans="1:4" ht="17.100000000000001" customHeight="1" x14ac:dyDescent="0.15">
      <c r="A709" s="6" t="s">
        <v>686</v>
      </c>
      <c r="B709" s="7">
        <v>23</v>
      </c>
      <c r="C709" s="19" t="s">
        <v>1358</v>
      </c>
      <c r="D709" s="7">
        <v>2613</v>
      </c>
    </row>
    <row r="710" spans="1:4" ht="17.100000000000001" customHeight="1" x14ac:dyDescent="0.15">
      <c r="A710" s="6" t="s">
        <v>450</v>
      </c>
      <c r="B710" s="7">
        <v>88</v>
      </c>
      <c r="C710" s="19" t="s">
        <v>1359</v>
      </c>
      <c r="D710" s="7">
        <v>1461</v>
      </c>
    </row>
    <row r="711" spans="1:4" ht="17.100000000000001" customHeight="1" x14ac:dyDescent="0.15">
      <c r="A711" s="6" t="s">
        <v>447</v>
      </c>
      <c r="B711" s="7">
        <v>51</v>
      </c>
      <c r="C711" s="17" t="s">
        <v>1360</v>
      </c>
      <c r="D711" s="3">
        <f>SUM(D712:D718)</f>
        <v>1403</v>
      </c>
    </row>
    <row r="712" spans="1:4" ht="17.100000000000001" customHeight="1" x14ac:dyDescent="0.15">
      <c r="A712" s="6" t="s">
        <v>687</v>
      </c>
      <c r="B712" s="7">
        <v>36</v>
      </c>
      <c r="C712" s="19" t="s">
        <v>843</v>
      </c>
      <c r="D712" s="7">
        <v>305</v>
      </c>
    </row>
    <row r="713" spans="1:4" ht="17.100000000000001" customHeight="1" x14ac:dyDescent="0.15">
      <c r="A713" s="4" t="s">
        <v>688</v>
      </c>
      <c r="B713" s="3">
        <f>SUM(B714:B728)</f>
        <v>0</v>
      </c>
      <c r="C713" s="19" t="s">
        <v>844</v>
      </c>
      <c r="D713" s="7">
        <v>7</v>
      </c>
    </row>
    <row r="714" spans="1:4" ht="17.100000000000001" customHeight="1" x14ac:dyDescent="0.15">
      <c r="A714" s="6" t="s">
        <v>689</v>
      </c>
      <c r="B714" s="7">
        <v>0</v>
      </c>
      <c r="C714" s="19" t="s">
        <v>845</v>
      </c>
      <c r="D714" s="7">
        <v>0</v>
      </c>
    </row>
    <row r="715" spans="1:4" ht="17.100000000000001" customHeight="1" x14ac:dyDescent="0.15">
      <c r="A715" s="6" t="s">
        <v>690</v>
      </c>
      <c r="B715" s="7">
        <v>0</v>
      </c>
      <c r="C715" s="19" t="s">
        <v>1361</v>
      </c>
      <c r="D715" s="7">
        <v>400</v>
      </c>
    </row>
    <row r="716" spans="1:4" ht="17.100000000000001" customHeight="1" x14ac:dyDescent="0.15">
      <c r="A716" s="6" t="s">
        <v>691</v>
      </c>
      <c r="B716" s="7">
        <v>0</v>
      </c>
      <c r="C716" s="19" t="s">
        <v>1362</v>
      </c>
      <c r="D716" s="7">
        <v>154</v>
      </c>
    </row>
    <row r="717" spans="1:4" ht="17.100000000000001" customHeight="1" x14ac:dyDescent="0.15">
      <c r="A717" s="6" t="s">
        <v>692</v>
      </c>
      <c r="B717" s="7">
        <v>0</v>
      </c>
      <c r="C717" s="19" t="s">
        <v>1363</v>
      </c>
      <c r="D717" s="7">
        <v>173</v>
      </c>
    </row>
    <row r="718" spans="1:4" ht="17.100000000000001" customHeight="1" x14ac:dyDescent="0.15">
      <c r="A718" s="6" t="s">
        <v>693</v>
      </c>
      <c r="B718" s="7">
        <v>0</v>
      </c>
      <c r="C718" s="19" t="s">
        <v>1364</v>
      </c>
      <c r="D718" s="7">
        <v>364</v>
      </c>
    </row>
    <row r="719" spans="1:4" ht="17.100000000000001" customHeight="1" x14ac:dyDescent="0.15">
      <c r="A719" s="6" t="s">
        <v>694</v>
      </c>
      <c r="B719" s="7">
        <v>0</v>
      </c>
      <c r="C719" s="17" t="s">
        <v>1365</v>
      </c>
      <c r="D719" s="7">
        <v>6445</v>
      </c>
    </row>
    <row r="720" spans="1:4" ht="17.100000000000001" customHeight="1" x14ac:dyDescent="0.15">
      <c r="A720" s="6" t="s">
        <v>695</v>
      </c>
      <c r="B720" s="7">
        <v>0</v>
      </c>
      <c r="C720" s="17" t="s">
        <v>1366</v>
      </c>
      <c r="D720" s="3">
        <f>SUM(D721:D722)</f>
        <v>889</v>
      </c>
    </row>
    <row r="721" spans="1:4" ht="17.100000000000001" customHeight="1" x14ac:dyDescent="0.15">
      <c r="A721" s="6" t="s">
        <v>696</v>
      </c>
      <c r="B721" s="7">
        <v>0</v>
      </c>
      <c r="C721" s="19" t="s">
        <v>1367</v>
      </c>
      <c r="D721" s="7">
        <v>307</v>
      </c>
    </row>
    <row r="722" spans="1:4" ht="17.100000000000001" customHeight="1" x14ac:dyDescent="0.15">
      <c r="A722" s="6" t="s">
        <v>697</v>
      </c>
      <c r="B722" s="7">
        <v>0</v>
      </c>
      <c r="C722" s="19" t="s">
        <v>1368</v>
      </c>
      <c r="D722" s="7">
        <v>582</v>
      </c>
    </row>
    <row r="723" spans="1:4" ht="17.100000000000001" customHeight="1" x14ac:dyDescent="0.15">
      <c r="A723" s="6" t="s">
        <v>698</v>
      </c>
      <c r="B723" s="7">
        <v>0</v>
      </c>
      <c r="C723" s="17" t="s">
        <v>1369</v>
      </c>
      <c r="D723" s="3">
        <f>SUM(D724:D727)</f>
        <v>78</v>
      </c>
    </row>
    <row r="724" spans="1:4" ht="17.100000000000001" customHeight="1" x14ac:dyDescent="0.15">
      <c r="A724" s="6" t="s">
        <v>699</v>
      </c>
      <c r="B724" s="7">
        <v>0</v>
      </c>
      <c r="C724" s="19" t="s">
        <v>1370</v>
      </c>
      <c r="D724" s="7">
        <v>0</v>
      </c>
    </row>
    <row r="725" spans="1:4" ht="17.100000000000001" customHeight="1" x14ac:dyDescent="0.15">
      <c r="A725" s="6" t="s">
        <v>700</v>
      </c>
      <c r="B725" s="7">
        <v>0</v>
      </c>
      <c r="C725" s="19" t="s">
        <v>1371</v>
      </c>
      <c r="D725" s="7">
        <v>10</v>
      </c>
    </row>
    <row r="726" spans="1:4" ht="17.100000000000001" customHeight="1" x14ac:dyDescent="0.15">
      <c r="A726" s="6" t="s">
        <v>701</v>
      </c>
      <c r="B726" s="7">
        <v>0</v>
      </c>
      <c r="C726" s="19" t="s">
        <v>1372</v>
      </c>
      <c r="D726" s="7">
        <v>11</v>
      </c>
    </row>
    <row r="727" spans="1:4" ht="17.100000000000001" customHeight="1" x14ac:dyDescent="0.15">
      <c r="A727" s="6" t="s">
        <v>702</v>
      </c>
      <c r="B727" s="7">
        <v>0</v>
      </c>
      <c r="C727" s="19" t="s">
        <v>1373</v>
      </c>
      <c r="D727" s="7">
        <v>57</v>
      </c>
    </row>
    <row r="728" spans="1:4" ht="17.100000000000001" customHeight="1" x14ac:dyDescent="0.15">
      <c r="A728" s="6" t="s">
        <v>703</v>
      </c>
      <c r="B728" s="7">
        <v>0</v>
      </c>
      <c r="C728" s="17" t="s">
        <v>1374</v>
      </c>
      <c r="D728" s="3">
        <f>SUM(D729:D732)</f>
        <v>32</v>
      </c>
    </row>
    <row r="729" spans="1:4" ht="17.100000000000001" customHeight="1" x14ac:dyDescent="0.15">
      <c r="A729" s="4" t="s">
        <v>704</v>
      </c>
      <c r="B729" s="3">
        <f>SUM(B730:B737)</f>
        <v>20</v>
      </c>
      <c r="C729" s="19" t="s">
        <v>843</v>
      </c>
      <c r="D729" s="7">
        <v>29</v>
      </c>
    </row>
    <row r="730" spans="1:4" ht="17.100000000000001" customHeight="1" x14ac:dyDescent="0.15">
      <c r="A730" s="6" t="s">
        <v>705</v>
      </c>
      <c r="B730" s="7">
        <v>14</v>
      </c>
      <c r="C730" s="19" t="s">
        <v>844</v>
      </c>
      <c r="D730" s="7">
        <v>3</v>
      </c>
    </row>
    <row r="731" spans="1:4" ht="17.100000000000001" customHeight="1" x14ac:dyDescent="0.15">
      <c r="A731" s="6" t="s">
        <v>706</v>
      </c>
      <c r="B731" s="7">
        <v>3</v>
      </c>
      <c r="C731" s="19" t="s">
        <v>845</v>
      </c>
      <c r="D731" s="7">
        <v>0</v>
      </c>
    </row>
    <row r="732" spans="1:4" ht="17.100000000000001" customHeight="1" x14ac:dyDescent="0.15">
      <c r="A732" s="6" t="s">
        <v>707</v>
      </c>
      <c r="B732" s="7">
        <v>1</v>
      </c>
      <c r="C732" s="19" t="s">
        <v>1375</v>
      </c>
      <c r="D732" s="7">
        <v>0</v>
      </c>
    </row>
    <row r="733" spans="1:4" ht="17.100000000000001" customHeight="1" x14ac:dyDescent="0.15">
      <c r="A733" s="6" t="s">
        <v>708</v>
      </c>
      <c r="B733" s="7">
        <v>2</v>
      </c>
      <c r="C733" s="17" t="s">
        <v>1376</v>
      </c>
      <c r="D733" s="7">
        <v>190</v>
      </c>
    </row>
    <row r="734" spans="1:4" ht="17.100000000000001" customHeight="1" x14ac:dyDescent="0.15">
      <c r="A734" s="6" t="s">
        <v>533</v>
      </c>
      <c r="B734" s="7">
        <v>0</v>
      </c>
      <c r="C734" s="17" t="s">
        <v>1377</v>
      </c>
      <c r="D734" s="3">
        <f>SUM(D735:D736)</f>
        <v>8931</v>
      </c>
    </row>
    <row r="735" spans="1:4" ht="17.100000000000001" customHeight="1" x14ac:dyDescent="0.15">
      <c r="A735" s="6" t="s">
        <v>709</v>
      </c>
      <c r="B735" s="7">
        <v>0</v>
      </c>
      <c r="C735" s="19" t="s">
        <v>1378</v>
      </c>
      <c r="D735" s="7">
        <v>1125</v>
      </c>
    </row>
    <row r="736" spans="1:4" ht="17.100000000000001" customHeight="1" x14ac:dyDescent="0.15">
      <c r="A736" s="6" t="s">
        <v>532</v>
      </c>
      <c r="B736" s="7">
        <v>0</v>
      </c>
      <c r="C736" s="19" t="s">
        <v>1379</v>
      </c>
      <c r="D736" s="7">
        <v>7806</v>
      </c>
    </row>
    <row r="737" spans="1:4" ht="17.100000000000001" customHeight="1" x14ac:dyDescent="0.15">
      <c r="A737" s="6" t="s">
        <v>710</v>
      </c>
      <c r="B737" s="7">
        <v>0</v>
      </c>
      <c r="C737" s="17" t="s">
        <v>1380</v>
      </c>
      <c r="D737" s="7">
        <v>33904</v>
      </c>
    </row>
    <row r="738" spans="1:4" ht="17.100000000000001" customHeight="1" x14ac:dyDescent="0.15">
      <c r="A738" s="4" t="s">
        <v>711</v>
      </c>
      <c r="B738" s="3">
        <f>SUM(B739:B741)</f>
        <v>19</v>
      </c>
      <c r="C738" s="17" t="s">
        <v>1381</v>
      </c>
      <c r="D738" s="3">
        <f>SUM(D739,D744,D755,D759,D769,D775,D779,D783,D787,D790)</f>
        <v>70666</v>
      </c>
    </row>
    <row r="739" spans="1:4" ht="17.100000000000001" customHeight="1" x14ac:dyDescent="0.15">
      <c r="A739" s="6" t="s">
        <v>447</v>
      </c>
      <c r="B739" s="7">
        <v>19</v>
      </c>
      <c r="C739" s="17" t="s">
        <v>1382</v>
      </c>
      <c r="D739" s="3">
        <f>SUM(D740:D743)</f>
        <v>4026</v>
      </c>
    </row>
    <row r="740" spans="1:4" ht="17.100000000000001" customHeight="1" x14ac:dyDescent="0.15">
      <c r="A740" s="6" t="s">
        <v>712</v>
      </c>
      <c r="B740" s="7">
        <v>0</v>
      </c>
      <c r="C740" s="19" t="s">
        <v>843</v>
      </c>
      <c r="D740" s="7">
        <v>2619</v>
      </c>
    </row>
    <row r="741" spans="1:4" ht="17.100000000000001" customHeight="1" x14ac:dyDescent="0.15">
      <c r="A741" s="6" t="s">
        <v>713</v>
      </c>
      <c r="B741" s="7">
        <v>0</v>
      </c>
      <c r="C741" s="19" t="s">
        <v>844</v>
      </c>
      <c r="D741" s="7">
        <v>717</v>
      </c>
    </row>
    <row r="742" spans="1:4" ht="17.100000000000001" customHeight="1" x14ac:dyDescent="0.15">
      <c r="A742" s="4" t="s">
        <v>714</v>
      </c>
      <c r="B742" s="3">
        <f>SUM(B743:B749)</f>
        <v>0</v>
      </c>
      <c r="C742" s="19" t="s">
        <v>845</v>
      </c>
      <c r="D742" s="7">
        <v>0</v>
      </c>
    </row>
    <row r="743" spans="1:4" ht="17.100000000000001" customHeight="1" x14ac:dyDescent="0.15">
      <c r="A743" s="6" t="s">
        <v>715</v>
      </c>
      <c r="B743" s="7">
        <v>0</v>
      </c>
      <c r="C743" s="19" t="s">
        <v>1383</v>
      </c>
      <c r="D743" s="7">
        <v>690</v>
      </c>
    </row>
    <row r="744" spans="1:4" ht="17.100000000000001" customHeight="1" x14ac:dyDescent="0.15">
      <c r="A744" s="6" t="s">
        <v>716</v>
      </c>
      <c r="B744" s="7">
        <v>0</v>
      </c>
      <c r="C744" s="17" t="s">
        <v>1384</v>
      </c>
      <c r="D744" s="3">
        <f>SUM(D745:D754)</f>
        <v>4219</v>
      </c>
    </row>
    <row r="745" spans="1:4" ht="17.100000000000001" customHeight="1" x14ac:dyDescent="0.15">
      <c r="A745" s="6" t="s">
        <v>717</v>
      </c>
      <c r="B745" s="7">
        <v>0</v>
      </c>
      <c r="C745" s="19" t="s">
        <v>1385</v>
      </c>
      <c r="D745" s="7">
        <v>1474</v>
      </c>
    </row>
    <row r="746" spans="1:4" ht="17.100000000000001" customHeight="1" x14ac:dyDescent="0.15">
      <c r="A746" s="6" t="s">
        <v>718</v>
      </c>
      <c r="B746" s="7">
        <v>0</v>
      </c>
      <c r="C746" s="19" t="s">
        <v>1386</v>
      </c>
      <c r="D746" s="7">
        <v>283</v>
      </c>
    </row>
    <row r="747" spans="1:4" ht="17.100000000000001" customHeight="1" x14ac:dyDescent="0.15">
      <c r="A747" s="6" t="s">
        <v>719</v>
      </c>
      <c r="B747" s="7">
        <v>0</v>
      </c>
      <c r="C747" s="19" t="s">
        <v>1387</v>
      </c>
      <c r="D747" s="7">
        <v>513</v>
      </c>
    </row>
    <row r="748" spans="1:4" ht="17.100000000000001" customHeight="1" x14ac:dyDescent="0.15">
      <c r="A748" s="6" t="s">
        <v>720</v>
      </c>
      <c r="B748" s="7">
        <v>0</v>
      </c>
      <c r="C748" s="19" t="s">
        <v>1388</v>
      </c>
      <c r="D748" s="7">
        <v>0</v>
      </c>
    </row>
    <row r="749" spans="1:4" ht="17.100000000000001" customHeight="1" x14ac:dyDescent="0.15">
      <c r="A749" s="6" t="s">
        <v>721</v>
      </c>
      <c r="B749" s="7">
        <v>0</v>
      </c>
      <c r="C749" s="19" t="s">
        <v>1389</v>
      </c>
      <c r="D749" s="7">
        <v>379</v>
      </c>
    </row>
    <row r="750" spans="1:4" ht="17.100000000000001" customHeight="1" x14ac:dyDescent="0.15">
      <c r="A750" s="4" t="s">
        <v>722</v>
      </c>
      <c r="B750" s="3">
        <f>SUM(B751:B753)</f>
        <v>0</v>
      </c>
      <c r="C750" s="19" t="s">
        <v>1390</v>
      </c>
      <c r="D750" s="7">
        <v>188</v>
      </c>
    </row>
    <row r="751" spans="1:4" ht="17.100000000000001" customHeight="1" x14ac:dyDescent="0.15">
      <c r="A751" s="6" t="s">
        <v>723</v>
      </c>
      <c r="B751" s="7">
        <v>0</v>
      </c>
      <c r="C751" s="19" t="s">
        <v>1391</v>
      </c>
      <c r="D751" s="7">
        <v>0</v>
      </c>
    </row>
    <row r="752" spans="1:4" ht="17.100000000000001" customHeight="1" x14ac:dyDescent="0.15">
      <c r="A752" s="6" t="s">
        <v>724</v>
      </c>
      <c r="B752" s="7">
        <v>0</v>
      </c>
      <c r="C752" s="19" t="s">
        <v>1392</v>
      </c>
      <c r="D752" s="7">
        <v>0</v>
      </c>
    </row>
    <row r="753" spans="1:4" ht="17.100000000000001" customHeight="1" x14ac:dyDescent="0.15">
      <c r="A753" s="6" t="s">
        <v>725</v>
      </c>
      <c r="B753" s="7">
        <v>0</v>
      </c>
      <c r="C753" s="19" t="s">
        <v>1393</v>
      </c>
      <c r="D753" s="7">
        <v>239</v>
      </c>
    </row>
    <row r="754" spans="1:4" ht="17.100000000000001" customHeight="1" x14ac:dyDescent="0.15">
      <c r="A754" s="4" t="s">
        <v>726</v>
      </c>
      <c r="B754" s="3">
        <f>SUM(B755:B758)</f>
        <v>0</v>
      </c>
      <c r="C754" s="19" t="s">
        <v>1394</v>
      </c>
      <c r="D754" s="7">
        <v>1143</v>
      </c>
    </row>
    <row r="755" spans="1:4" ht="17.100000000000001" customHeight="1" x14ac:dyDescent="0.15">
      <c r="A755" s="6" t="s">
        <v>727</v>
      </c>
      <c r="B755" s="7">
        <v>0</v>
      </c>
      <c r="C755" s="17" t="s">
        <v>1395</v>
      </c>
      <c r="D755" s="3">
        <f>SUM(D756:D758)</f>
        <v>692</v>
      </c>
    </row>
    <row r="756" spans="1:4" ht="17.100000000000001" customHeight="1" x14ac:dyDescent="0.15">
      <c r="A756" s="6" t="s">
        <v>450</v>
      </c>
      <c r="B756" s="7">
        <v>0</v>
      </c>
      <c r="C756" s="19" t="s">
        <v>1396</v>
      </c>
      <c r="D756" s="7">
        <v>418</v>
      </c>
    </row>
    <row r="757" spans="1:4" ht="17.100000000000001" customHeight="1" x14ac:dyDescent="0.15">
      <c r="A757" s="6" t="s">
        <v>447</v>
      </c>
      <c r="B757" s="7">
        <v>0</v>
      </c>
      <c r="C757" s="19" t="s">
        <v>1397</v>
      </c>
      <c r="D757" s="7">
        <v>147</v>
      </c>
    </row>
    <row r="758" spans="1:4" ht="17.100000000000001" customHeight="1" x14ac:dyDescent="0.15">
      <c r="A758" s="6" t="s">
        <v>728</v>
      </c>
      <c r="B758" s="7">
        <v>0</v>
      </c>
      <c r="C758" s="19" t="s">
        <v>1398</v>
      </c>
      <c r="D758" s="7">
        <v>127</v>
      </c>
    </row>
    <row r="759" spans="1:4" ht="17.100000000000001" customHeight="1" x14ac:dyDescent="0.15">
      <c r="A759" s="4" t="s">
        <v>729</v>
      </c>
      <c r="B759" s="3">
        <f>SUM(B760:B761)</f>
        <v>0</v>
      </c>
      <c r="C759" s="17" t="s">
        <v>1399</v>
      </c>
      <c r="D759" s="3">
        <f>SUM(D760:D768)</f>
        <v>46500</v>
      </c>
    </row>
    <row r="760" spans="1:4" ht="17.100000000000001" customHeight="1" x14ac:dyDescent="0.15">
      <c r="A760" s="6" t="s">
        <v>730</v>
      </c>
      <c r="B760" s="7">
        <v>0</v>
      </c>
      <c r="C760" s="19" t="s">
        <v>1400</v>
      </c>
      <c r="D760" s="7">
        <v>8974</v>
      </c>
    </row>
    <row r="761" spans="1:4" ht="17.100000000000001" customHeight="1" x14ac:dyDescent="0.15">
      <c r="A761" s="6" t="s">
        <v>731</v>
      </c>
      <c r="B761" s="7">
        <v>0</v>
      </c>
      <c r="C761" s="19" t="s">
        <v>1401</v>
      </c>
      <c r="D761" s="7">
        <v>9372</v>
      </c>
    </row>
    <row r="762" spans="1:4" ht="17.100000000000001" customHeight="1" x14ac:dyDescent="0.15">
      <c r="A762" s="4" t="s">
        <v>732</v>
      </c>
      <c r="B762" s="3">
        <f>SUM(B763)</f>
        <v>0</v>
      </c>
      <c r="C762" s="19" t="s">
        <v>1402</v>
      </c>
      <c r="D762" s="7">
        <v>9566</v>
      </c>
    </row>
    <row r="763" spans="1:4" ht="17.100000000000001" customHeight="1" x14ac:dyDescent="0.15">
      <c r="A763" s="6" t="s">
        <v>733</v>
      </c>
      <c r="B763" s="7">
        <v>0</v>
      </c>
      <c r="C763" s="19" t="s">
        <v>1403</v>
      </c>
      <c r="D763" s="7">
        <v>304</v>
      </c>
    </row>
    <row r="764" spans="1:4" ht="17.100000000000001" customHeight="1" x14ac:dyDescent="0.15">
      <c r="A764" s="4" t="s">
        <v>734</v>
      </c>
      <c r="B764" s="3">
        <f>SUM(B765:B766)</f>
        <v>0</v>
      </c>
      <c r="C764" s="19" t="s">
        <v>1404</v>
      </c>
      <c r="D764" s="7">
        <v>221</v>
      </c>
    </row>
    <row r="765" spans="1:4" ht="17.100000000000001" customHeight="1" x14ac:dyDescent="0.15">
      <c r="A765" s="6" t="s">
        <v>735</v>
      </c>
      <c r="B765" s="7">
        <v>0</v>
      </c>
      <c r="C765" s="19" t="s">
        <v>1405</v>
      </c>
      <c r="D765" s="7">
        <v>7351</v>
      </c>
    </row>
    <row r="766" spans="1:4" ht="17.100000000000001" customHeight="1" x14ac:dyDescent="0.15">
      <c r="A766" s="6" t="s">
        <v>736</v>
      </c>
      <c r="B766" s="7">
        <v>0</v>
      </c>
      <c r="C766" s="19" t="s">
        <v>1406</v>
      </c>
      <c r="D766" s="7">
        <v>78</v>
      </c>
    </row>
    <row r="767" spans="1:4" ht="17.100000000000001" customHeight="1" x14ac:dyDescent="0.15">
      <c r="A767" s="4" t="s">
        <v>737</v>
      </c>
      <c r="B767" s="3">
        <f>SUM(B768)</f>
        <v>0</v>
      </c>
      <c r="C767" s="19" t="s">
        <v>1407</v>
      </c>
      <c r="D767" s="7">
        <v>0</v>
      </c>
    </row>
    <row r="768" spans="1:4" ht="17.100000000000001" customHeight="1" x14ac:dyDescent="0.15">
      <c r="A768" s="6" t="s">
        <v>738</v>
      </c>
      <c r="B768" s="7">
        <v>0</v>
      </c>
      <c r="C768" s="19" t="s">
        <v>1408</v>
      </c>
      <c r="D768" s="7">
        <v>10634</v>
      </c>
    </row>
    <row r="769" spans="1:4" ht="17.100000000000001" customHeight="1" x14ac:dyDescent="0.15">
      <c r="A769" s="4" t="s">
        <v>739</v>
      </c>
      <c r="B769" s="3">
        <f>SUM(B770:B773)</f>
        <v>0</v>
      </c>
      <c r="C769" s="17" t="s">
        <v>1409</v>
      </c>
      <c r="D769" s="3">
        <f>SUM(D770:D774)</f>
        <v>5769</v>
      </c>
    </row>
    <row r="770" spans="1:4" ht="17.100000000000001" customHeight="1" x14ac:dyDescent="0.15">
      <c r="A770" s="6" t="s">
        <v>531</v>
      </c>
      <c r="B770" s="7">
        <v>0</v>
      </c>
      <c r="C770" s="19" t="s">
        <v>1410</v>
      </c>
      <c r="D770" s="7">
        <v>3750</v>
      </c>
    </row>
    <row r="771" spans="1:4" ht="17.100000000000001" customHeight="1" x14ac:dyDescent="0.15">
      <c r="A771" s="6" t="s">
        <v>532</v>
      </c>
      <c r="B771" s="7">
        <v>0</v>
      </c>
      <c r="C771" s="19" t="s">
        <v>1411</v>
      </c>
      <c r="D771" s="7">
        <v>245</v>
      </c>
    </row>
    <row r="772" spans="1:4" ht="17.100000000000001" customHeight="1" x14ac:dyDescent="0.15">
      <c r="A772" s="6" t="s">
        <v>740</v>
      </c>
      <c r="B772" s="7">
        <v>0</v>
      </c>
      <c r="C772" s="19" t="s">
        <v>1412</v>
      </c>
      <c r="D772" s="7">
        <v>833</v>
      </c>
    </row>
    <row r="773" spans="1:4" ht="17.100000000000001" customHeight="1" x14ac:dyDescent="0.15">
      <c r="A773" s="6" t="s">
        <v>741</v>
      </c>
      <c r="B773" s="7">
        <v>0</v>
      </c>
      <c r="C773" s="19" t="s">
        <v>1413</v>
      </c>
      <c r="D773" s="7">
        <v>655</v>
      </c>
    </row>
    <row r="774" spans="1:4" ht="17.100000000000001" customHeight="1" x14ac:dyDescent="0.15">
      <c r="A774" s="4" t="s">
        <v>742</v>
      </c>
      <c r="B774" s="3">
        <f>SUM(B775:B776)</f>
        <v>0</v>
      </c>
      <c r="C774" s="19" t="s">
        <v>1414</v>
      </c>
      <c r="D774" s="7">
        <v>286</v>
      </c>
    </row>
    <row r="775" spans="1:4" ht="17.100000000000001" customHeight="1" x14ac:dyDescent="0.15">
      <c r="A775" s="6" t="s">
        <v>743</v>
      </c>
      <c r="B775" s="7">
        <v>0</v>
      </c>
      <c r="C775" s="17" t="s">
        <v>1415</v>
      </c>
      <c r="D775" s="3">
        <f>SUM(D776:D778)</f>
        <v>2817</v>
      </c>
    </row>
    <row r="776" spans="1:4" ht="17.100000000000001" customHeight="1" x14ac:dyDescent="0.15">
      <c r="A776" s="6" t="s">
        <v>744</v>
      </c>
      <c r="B776" s="7">
        <v>0</v>
      </c>
      <c r="C776" s="19" t="s">
        <v>1416</v>
      </c>
      <c r="D776" s="7">
        <v>1738</v>
      </c>
    </row>
    <row r="777" spans="1:4" ht="17.100000000000001" customHeight="1" x14ac:dyDescent="0.15">
      <c r="A777" s="4" t="s">
        <v>745</v>
      </c>
      <c r="B777" s="3">
        <f>SUM(B778:B779)</f>
        <v>0</v>
      </c>
      <c r="C777" s="19" t="s">
        <v>1417</v>
      </c>
      <c r="D777" s="7">
        <v>1048</v>
      </c>
    </row>
    <row r="778" spans="1:4" ht="17.100000000000001" customHeight="1" x14ac:dyDescent="0.15">
      <c r="A778" s="6" t="s">
        <v>746</v>
      </c>
      <c r="B778" s="7">
        <v>0</v>
      </c>
      <c r="C778" s="19" t="s">
        <v>1418</v>
      </c>
      <c r="D778" s="7">
        <v>31</v>
      </c>
    </row>
    <row r="779" spans="1:4" ht="17.100000000000001" customHeight="1" x14ac:dyDescent="0.15">
      <c r="A779" s="6" t="s">
        <v>747</v>
      </c>
      <c r="B779" s="7">
        <v>0</v>
      </c>
      <c r="C779" s="17" t="s">
        <v>1419</v>
      </c>
      <c r="D779" s="3">
        <f>SUM(D780:D782)</f>
        <v>1401</v>
      </c>
    </row>
    <row r="780" spans="1:4" ht="17.100000000000001" customHeight="1" x14ac:dyDescent="0.15">
      <c r="A780" s="4" t="s">
        <v>748</v>
      </c>
      <c r="B780" s="3">
        <f>SUM(B781:B782)</f>
        <v>0</v>
      </c>
      <c r="C780" s="19" t="s">
        <v>1420</v>
      </c>
      <c r="D780" s="7">
        <v>118</v>
      </c>
    </row>
    <row r="781" spans="1:4" ht="17.100000000000001" customHeight="1" x14ac:dyDescent="0.15">
      <c r="A781" s="6" t="s">
        <v>450</v>
      </c>
      <c r="B781" s="7">
        <v>0</v>
      </c>
      <c r="C781" s="19" t="s">
        <v>1421</v>
      </c>
      <c r="D781" s="7">
        <v>1118</v>
      </c>
    </row>
    <row r="782" spans="1:4" ht="17.100000000000001" customHeight="1" x14ac:dyDescent="0.15">
      <c r="A782" s="6" t="s">
        <v>749</v>
      </c>
      <c r="B782" s="7">
        <v>0</v>
      </c>
      <c r="C782" s="19" t="s">
        <v>1422</v>
      </c>
      <c r="D782" s="7">
        <v>165</v>
      </c>
    </row>
    <row r="783" spans="1:4" ht="17.100000000000001" customHeight="1" x14ac:dyDescent="0.15">
      <c r="A783" s="4" t="s">
        <v>750</v>
      </c>
      <c r="B783" s="3">
        <f>SUM(B784)</f>
        <v>82</v>
      </c>
      <c r="C783" s="17" t="s">
        <v>1423</v>
      </c>
      <c r="D783" s="3">
        <f>SUM(D784:D786)</f>
        <v>2207</v>
      </c>
    </row>
    <row r="784" spans="1:4" ht="17.100000000000001" customHeight="1" x14ac:dyDescent="0.15">
      <c r="A784" s="6" t="s">
        <v>751</v>
      </c>
      <c r="B784" s="7">
        <v>82</v>
      </c>
      <c r="C784" s="19" t="s">
        <v>1424</v>
      </c>
      <c r="D784" s="7">
        <v>911</v>
      </c>
    </row>
    <row r="785" spans="1:4" ht="17.100000000000001" customHeight="1" x14ac:dyDescent="0.15">
      <c r="A785" s="4" t="s">
        <v>752</v>
      </c>
      <c r="B785" s="3">
        <f>SUM(B786,B808,B814:B815)</f>
        <v>63152</v>
      </c>
      <c r="C785" s="19" t="s">
        <v>1425</v>
      </c>
      <c r="D785" s="7">
        <v>366</v>
      </c>
    </row>
    <row r="786" spans="1:4" ht="17.100000000000001" customHeight="1" x14ac:dyDescent="0.15">
      <c r="A786" s="4" t="s">
        <v>753</v>
      </c>
      <c r="B786" s="3">
        <f>SUM(B787:B807)</f>
        <v>63152</v>
      </c>
      <c r="C786" s="19" t="s">
        <v>1426</v>
      </c>
      <c r="D786" s="7">
        <v>930</v>
      </c>
    </row>
    <row r="787" spans="1:4" ht="17.100000000000001" customHeight="1" x14ac:dyDescent="0.15">
      <c r="A787" s="6" t="s">
        <v>754</v>
      </c>
      <c r="B787" s="7">
        <v>34761</v>
      </c>
      <c r="C787" s="17" t="s">
        <v>1427</v>
      </c>
      <c r="D787" s="3">
        <f>SUM(D788:D789)</f>
        <v>35</v>
      </c>
    </row>
    <row r="788" spans="1:4" ht="17.100000000000001" customHeight="1" x14ac:dyDescent="0.15">
      <c r="A788" s="6" t="s">
        <v>755</v>
      </c>
      <c r="B788" s="7">
        <v>3471</v>
      </c>
      <c r="C788" s="19" t="s">
        <v>1428</v>
      </c>
      <c r="D788" s="7">
        <v>0</v>
      </c>
    </row>
    <row r="789" spans="1:4" ht="17.100000000000001" customHeight="1" x14ac:dyDescent="0.15">
      <c r="A789" s="6" t="s">
        <v>756</v>
      </c>
      <c r="B789" s="7">
        <v>1232</v>
      </c>
      <c r="C789" s="19" t="s">
        <v>1429</v>
      </c>
      <c r="D789" s="7">
        <v>35</v>
      </c>
    </row>
    <row r="790" spans="1:4" ht="17.100000000000001" customHeight="1" x14ac:dyDescent="0.15">
      <c r="A790" s="6" t="s">
        <v>757</v>
      </c>
      <c r="B790" s="7">
        <v>0</v>
      </c>
      <c r="C790" s="17" t="s">
        <v>1430</v>
      </c>
      <c r="D790" s="7">
        <v>3000</v>
      </c>
    </row>
    <row r="791" spans="1:4" ht="17.100000000000001" customHeight="1" x14ac:dyDescent="0.15">
      <c r="A791" s="6" t="s">
        <v>758</v>
      </c>
      <c r="B791" s="7">
        <v>58</v>
      </c>
      <c r="C791" s="17" t="s">
        <v>1431</v>
      </c>
      <c r="D791" s="3">
        <f>SUM(D792,D801,D807,D816,D822,D830,D837,D843,D848:D849)</f>
        <v>18392</v>
      </c>
    </row>
    <row r="792" spans="1:4" ht="17.100000000000001" customHeight="1" x14ac:dyDescent="0.15">
      <c r="A792" s="6" t="s">
        <v>759</v>
      </c>
      <c r="B792" s="7">
        <v>0</v>
      </c>
      <c r="C792" s="17" t="s">
        <v>1432</v>
      </c>
      <c r="D792" s="3">
        <f>SUM(D793:D800)</f>
        <v>4954</v>
      </c>
    </row>
    <row r="793" spans="1:4" ht="17.100000000000001" customHeight="1" x14ac:dyDescent="0.15">
      <c r="A793" s="6" t="s">
        <v>760</v>
      </c>
      <c r="B793" s="7">
        <v>562</v>
      </c>
      <c r="C793" s="19" t="s">
        <v>843</v>
      </c>
      <c r="D793" s="7">
        <v>3400</v>
      </c>
    </row>
    <row r="794" spans="1:4" ht="17.100000000000001" customHeight="1" x14ac:dyDescent="0.15">
      <c r="A794" s="6" t="s">
        <v>761</v>
      </c>
      <c r="B794" s="7">
        <v>1500</v>
      </c>
      <c r="C794" s="19" t="s">
        <v>844</v>
      </c>
      <c r="D794" s="7">
        <v>280</v>
      </c>
    </row>
    <row r="795" spans="1:4" ht="17.100000000000001" customHeight="1" x14ac:dyDescent="0.15">
      <c r="A795" s="6" t="s">
        <v>762</v>
      </c>
      <c r="B795" s="7">
        <v>0</v>
      </c>
      <c r="C795" s="19" t="s">
        <v>845</v>
      </c>
      <c r="D795" s="7">
        <v>33</v>
      </c>
    </row>
    <row r="796" spans="1:4" ht="17.100000000000001" customHeight="1" x14ac:dyDescent="0.15">
      <c r="A796" s="6" t="s">
        <v>763</v>
      </c>
      <c r="B796" s="7">
        <v>179</v>
      </c>
      <c r="C796" s="19" t="s">
        <v>1433</v>
      </c>
      <c r="D796" s="7">
        <v>237</v>
      </c>
    </row>
    <row r="797" spans="1:4" ht="17.100000000000001" customHeight="1" x14ac:dyDescent="0.15">
      <c r="A797" s="6" t="s">
        <v>764</v>
      </c>
      <c r="B797" s="7">
        <v>6</v>
      </c>
      <c r="C797" s="19" t="s">
        <v>1434</v>
      </c>
      <c r="D797" s="7">
        <v>0</v>
      </c>
    </row>
    <row r="798" spans="1:4" ht="17.100000000000001" customHeight="1" x14ac:dyDescent="0.15">
      <c r="A798" s="6" t="s">
        <v>765</v>
      </c>
      <c r="B798" s="7">
        <v>0</v>
      </c>
      <c r="C798" s="19" t="s">
        <v>1435</v>
      </c>
      <c r="D798" s="7">
        <v>0</v>
      </c>
    </row>
    <row r="799" spans="1:4" ht="17.100000000000001" customHeight="1" x14ac:dyDescent="0.15">
      <c r="A799" s="6" t="s">
        <v>766</v>
      </c>
      <c r="B799" s="7">
        <v>0</v>
      </c>
      <c r="C799" s="19" t="s">
        <v>1436</v>
      </c>
      <c r="D799" s="7">
        <v>0</v>
      </c>
    </row>
    <row r="800" spans="1:4" ht="17.100000000000001" customHeight="1" x14ac:dyDescent="0.15">
      <c r="A800" s="6" t="s">
        <v>767</v>
      </c>
      <c r="B800" s="7">
        <v>3628</v>
      </c>
      <c r="C800" s="19" t="s">
        <v>1437</v>
      </c>
      <c r="D800" s="7">
        <v>1004</v>
      </c>
    </row>
    <row r="801" spans="1:4" ht="17.100000000000001" customHeight="1" x14ac:dyDescent="0.15">
      <c r="A801" s="6" t="s">
        <v>768</v>
      </c>
      <c r="B801" s="7">
        <v>0</v>
      </c>
      <c r="C801" s="17" t="s">
        <v>1438</v>
      </c>
      <c r="D801" s="3">
        <f>SUM(D802:D806)</f>
        <v>2501</v>
      </c>
    </row>
    <row r="802" spans="1:4" ht="17.100000000000001" customHeight="1" x14ac:dyDescent="0.15">
      <c r="A802" s="6" t="s">
        <v>769</v>
      </c>
      <c r="B802" s="7">
        <v>28</v>
      </c>
      <c r="C802" s="19" t="s">
        <v>1439</v>
      </c>
      <c r="D802" s="7">
        <v>2224</v>
      </c>
    </row>
    <row r="803" spans="1:4" ht="17.100000000000001" customHeight="1" x14ac:dyDescent="0.15">
      <c r="A803" s="6" t="s">
        <v>770</v>
      </c>
      <c r="B803" s="7">
        <v>9</v>
      </c>
      <c r="C803" s="19" t="s">
        <v>1440</v>
      </c>
      <c r="D803" s="7">
        <v>199</v>
      </c>
    </row>
    <row r="804" spans="1:4" ht="17.100000000000001" customHeight="1" x14ac:dyDescent="0.15">
      <c r="A804" s="6" t="s">
        <v>771</v>
      </c>
      <c r="B804" s="7">
        <v>0</v>
      </c>
      <c r="C804" s="19" t="s">
        <v>1441</v>
      </c>
      <c r="D804" s="7">
        <v>26</v>
      </c>
    </row>
    <row r="805" spans="1:4" ht="17.100000000000001" customHeight="1" x14ac:dyDescent="0.15">
      <c r="A805" s="6" t="s">
        <v>772</v>
      </c>
      <c r="B805" s="7">
        <v>0</v>
      </c>
      <c r="C805" s="19" t="s">
        <v>1442</v>
      </c>
      <c r="D805" s="7">
        <v>0</v>
      </c>
    </row>
    <row r="806" spans="1:4" ht="17.100000000000001" customHeight="1" x14ac:dyDescent="0.15">
      <c r="A806" s="6" t="s">
        <v>773</v>
      </c>
      <c r="B806" s="7">
        <v>0</v>
      </c>
      <c r="C806" s="19" t="s">
        <v>1443</v>
      </c>
      <c r="D806" s="7">
        <v>52</v>
      </c>
    </row>
    <row r="807" spans="1:4" ht="17.100000000000001" customHeight="1" x14ac:dyDescent="0.15">
      <c r="A807" s="6" t="s">
        <v>774</v>
      </c>
      <c r="B807" s="7">
        <v>17718</v>
      </c>
      <c r="C807" s="17" t="s">
        <v>1444</v>
      </c>
      <c r="D807" s="3">
        <f>SUM(D808:D815)</f>
        <v>10705</v>
      </c>
    </row>
    <row r="808" spans="1:4" ht="17.100000000000001" customHeight="1" x14ac:dyDescent="0.15">
      <c r="A808" s="4" t="s">
        <v>775</v>
      </c>
      <c r="B808" s="3">
        <f>SUM(B809:B813)</f>
        <v>0</v>
      </c>
      <c r="C808" s="19" t="s">
        <v>1445</v>
      </c>
      <c r="D808" s="7">
        <v>48</v>
      </c>
    </row>
    <row r="809" spans="1:4" ht="17.100000000000001" customHeight="1" x14ac:dyDescent="0.15">
      <c r="A809" s="6" t="s">
        <v>776</v>
      </c>
      <c r="B809" s="7">
        <v>0</v>
      </c>
      <c r="C809" s="19" t="s">
        <v>1446</v>
      </c>
      <c r="D809" s="7">
        <v>3073</v>
      </c>
    </row>
    <row r="810" spans="1:4" ht="17.100000000000001" customHeight="1" x14ac:dyDescent="0.15">
      <c r="A810" s="6" t="s">
        <v>777</v>
      </c>
      <c r="B810" s="7">
        <v>0</v>
      </c>
      <c r="C810" s="19" t="s">
        <v>1447</v>
      </c>
      <c r="D810" s="7">
        <v>0</v>
      </c>
    </row>
    <row r="811" spans="1:4" ht="17.100000000000001" customHeight="1" x14ac:dyDescent="0.15">
      <c r="A811" s="6" t="s">
        <v>778</v>
      </c>
      <c r="B811" s="7">
        <v>0</v>
      </c>
      <c r="C811" s="19" t="s">
        <v>1448</v>
      </c>
      <c r="D811" s="7">
        <v>131</v>
      </c>
    </row>
    <row r="812" spans="1:4" ht="17.100000000000001" customHeight="1" x14ac:dyDescent="0.15">
      <c r="A812" s="6" t="s">
        <v>779</v>
      </c>
      <c r="B812" s="7">
        <v>0</v>
      </c>
      <c r="C812" s="19" t="s">
        <v>1449</v>
      </c>
      <c r="D812" s="7">
        <v>0</v>
      </c>
    </row>
    <row r="813" spans="1:4" ht="17.100000000000001" customHeight="1" x14ac:dyDescent="0.15">
      <c r="A813" s="6" t="s">
        <v>780</v>
      </c>
      <c r="B813" s="7">
        <v>0</v>
      </c>
      <c r="C813" s="19" t="s">
        <v>1450</v>
      </c>
      <c r="D813" s="7">
        <v>0</v>
      </c>
    </row>
    <row r="814" spans="1:4" ht="17.100000000000001" customHeight="1" x14ac:dyDescent="0.15">
      <c r="A814" s="4" t="s">
        <v>781</v>
      </c>
      <c r="B814" s="7">
        <v>0</v>
      </c>
      <c r="C814" s="19" t="s">
        <v>1451</v>
      </c>
      <c r="D814" s="7">
        <v>6826</v>
      </c>
    </row>
    <row r="815" spans="1:4" ht="17.100000000000001" customHeight="1" x14ac:dyDescent="0.15">
      <c r="A815" s="4" t="s">
        <v>782</v>
      </c>
      <c r="B815" s="7">
        <v>0</v>
      </c>
      <c r="C815" s="19" t="s">
        <v>1452</v>
      </c>
      <c r="D815" s="7">
        <v>627</v>
      </c>
    </row>
    <row r="816" spans="1:4" ht="17.100000000000001" customHeight="1" x14ac:dyDescent="0.15">
      <c r="A816" s="4" t="s">
        <v>783</v>
      </c>
      <c r="B816" s="3">
        <f>SUM(B817,B832,B837,B841)</f>
        <v>28123</v>
      </c>
      <c r="C816" s="17" t="s">
        <v>1453</v>
      </c>
      <c r="D816" s="3">
        <f>SUM(D817:D821)</f>
        <v>20</v>
      </c>
    </row>
    <row r="817" spans="1:4" ht="17.100000000000001" customHeight="1" x14ac:dyDescent="0.15">
      <c r="A817" s="4" t="s">
        <v>784</v>
      </c>
      <c r="B817" s="3">
        <f>SUM(B818:B831)</f>
        <v>7240</v>
      </c>
      <c r="C817" s="19" t="s">
        <v>1454</v>
      </c>
      <c r="D817" s="7">
        <v>0</v>
      </c>
    </row>
    <row r="818" spans="1:4" ht="17.100000000000001" customHeight="1" x14ac:dyDescent="0.15">
      <c r="A818" s="6" t="s">
        <v>785</v>
      </c>
      <c r="B818" s="7">
        <v>0</v>
      </c>
      <c r="C818" s="19" t="s">
        <v>1455</v>
      </c>
      <c r="D818" s="7">
        <v>20</v>
      </c>
    </row>
    <row r="819" spans="1:4" ht="17.100000000000001" customHeight="1" x14ac:dyDescent="0.15">
      <c r="A819" s="6" t="s">
        <v>786</v>
      </c>
      <c r="B819" s="7">
        <v>0</v>
      </c>
      <c r="C819" s="19" t="s">
        <v>1456</v>
      </c>
      <c r="D819" s="7">
        <v>0</v>
      </c>
    </row>
    <row r="820" spans="1:4" ht="17.100000000000001" customHeight="1" x14ac:dyDescent="0.15">
      <c r="A820" s="6" t="s">
        <v>787</v>
      </c>
      <c r="B820" s="7">
        <v>0</v>
      </c>
      <c r="C820" s="19" t="s">
        <v>1457</v>
      </c>
      <c r="D820" s="7">
        <v>0</v>
      </c>
    </row>
    <row r="821" spans="1:4" ht="17.100000000000001" customHeight="1" x14ac:dyDescent="0.15">
      <c r="A821" s="6" t="s">
        <v>788</v>
      </c>
      <c r="B821" s="7">
        <v>0</v>
      </c>
      <c r="C821" s="19" t="s">
        <v>1458</v>
      </c>
      <c r="D821" s="7">
        <v>0</v>
      </c>
    </row>
    <row r="822" spans="1:4" ht="17.100000000000001" customHeight="1" x14ac:dyDescent="0.15">
      <c r="A822" s="6" t="s">
        <v>789</v>
      </c>
      <c r="B822" s="7">
        <v>0</v>
      </c>
      <c r="C822" s="17" t="s">
        <v>1459</v>
      </c>
      <c r="D822" s="3">
        <f>SUM(D823:D829)</f>
        <v>0</v>
      </c>
    </row>
    <row r="823" spans="1:4" ht="17.100000000000001" customHeight="1" x14ac:dyDescent="0.15">
      <c r="A823" s="6" t="s">
        <v>790</v>
      </c>
      <c r="B823" s="7">
        <v>0</v>
      </c>
      <c r="C823" s="19" t="s">
        <v>1460</v>
      </c>
      <c r="D823" s="7">
        <v>0</v>
      </c>
    </row>
    <row r="824" spans="1:4" ht="17.100000000000001" customHeight="1" x14ac:dyDescent="0.15">
      <c r="A824" s="6" t="s">
        <v>791</v>
      </c>
      <c r="B824" s="7">
        <v>0</v>
      </c>
      <c r="C824" s="19" t="s">
        <v>1461</v>
      </c>
      <c r="D824" s="7">
        <v>0</v>
      </c>
    </row>
    <row r="825" spans="1:4" ht="17.100000000000001" customHeight="1" x14ac:dyDescent="0.15">
      <c r="A825" s="6" t="s">
        <v>792</v>
      </c>
      <c r="B825" s="7">
        <v>0</v>
      </c>
      <c r="C825" s="19" t="s">
        <v>1462</v>
      </c>
      <c r="D825" s="7">
        <v>0</v>
      </c>
    </row>
    <row r="826" spans="1:4" ht="17.100000000000001" customHeight="1" x14ac:dyDescent="0.15">
      <c r="A826" s="6" t="s">
        <v>793</v>
      </c>
      <c r="B826" s="7">
        <v>0</v>
      </c>
      <c r="C826" s="19" t="s">
        <v>1463</v>
      </c>
      <c r="D826" s="7">
        <v>0</v>
      </c>
    </row>
    <row r="827" spans="1:4" ht="17.100000000000001" customHeight="1" x14ac:dyDescent="0.15">
      <c r="A827" s="6" t="s">
        <v>794</v>
      </c>
      <c r="B827" s="7">
        <v>0</v>
      </c>
      <c r="C827" s="19" t="s">
        <v>1464</v>
      </c>
      <c r="D827" s="7">
        <v>0</v>
      </c>
    </row>
    <row r="828" spans="1:4" ht="17.100000000000001" customHeight="1" x14ac:dyDescent="0.15">
      <c r="A828" s="6" t="s">
        <v>795</v>
      </c>
      <c r="B828" s="7">
        <v>0</v>
      </c>
      <c r="C828" s="19" t="s">
        <v>1465</v>
      </c>
      <c r="D828" s="7">
        <v>0</v>
      </c>
    </row>
    <row r="829" spans="1:4" ht="17.100000000000001" customHeight="1" x14ac:dyDescent="0.15">
      <c r="A829" s="6" t="s">
        <v>796</v>
      </c>
      <c r="B829" s="7">
        <v>0</v>
      </c>
      <c r="C829" s="19" t="s">
        <v>1466</v>
      </c>
      <c r="D829" s="7">
        <v>0</v>
      </c>
    </row>
    <row r="830" spans="1:4" ht="17.100000000000001" customHeight="1" x14ac:dyDescent="0.15">
      <c r="A830" s="6" t="s">
        <v>797</v>
      </c>
      <c r="B830" s="7">
        <v>0</v>
      </c>
      <c r="C830" s="17" t="s">
        <v>1467</v>
      </c>
      <c r="D830" s="3">
        <f>SUM(D831:D836)</f>
        <v>0</v>
      </c>
    </row>
    <row r="831" spans="1:4" ht="17.100000000000001" customHeight="1" x14ac:dyDescent="0.15">
      <c r="A831" s="6" t="s">
        <v>798</v>
      </c>
      <c r="B831" s="7">
        <v>7240</v>
      </c>
      <c r="C831" s="19" t="s">
        <v>1468</v>
      </c>
      <c r="D831" s="7">
        <v>0</v>
      </c>
    </row>
    <row r="832" spans="1:4" ht="17.100000000000001" customHeight="1" x14ac:dyDescent="0.15">
      <c r="A832" s="4" t="s">
        <v>799</v>
      </c>
      <c r="B832" s="3">
        <f>SUM(B833:B836)</f>
        <v>0</v>
      </c>
      <c r="C832" s="19" t="s">
        <v>1469</v>
      </c>
      <c r="D832" s="7">
        <v>0</v>
      </c>
    </row>
    <row r="833" spans="1:4" ht="17.100000000000001" customHeight="1" x14ac:dyDescent="0.15">
      <c r="A833" s="6" t="s">
        <v>800</v>
      </c>
      <c r="B833" s="7">
        <v>0</v>
      </c>
      <c r="C833" s="19" t="s">
        <v>1470</v>
      </c>
      <c r="D833" s="7">
        <v>0</v>
      </c>
    </row>
    <row r="834" spans="1:4" ht="17.100000000000001" customHeight="1" x14ac:dyDescent="0.15">
      <c r="A834" s="6" t="s">
        <v>801</v>
      </c>
      <c r="B834" s="7">
        <v>0</v>
      </c>
      <c r="C834" s="19" t="s">
        <v>1471</v>
      </c>
      <c r="D834" s="7">
        <v>0</v>
      </c>
    </row>
    <row r="835" spans="1:4" ht="17.100000000000001" customHeight="1" x14ac:dyDescent="0.15">
      <c r="A835" s="6" t="s">
        <v>802</v>
      </c>
      <c r="B835" s="7">
        <v>0</v>
      </c>
      <c r="C835" s="19" t="s">
        <v>1472</v>
      </c>
      <c r="D835" s="7">
        <v>0</v>
      </c>
    </row>
    <row r="836" spans="1:4" ht="17.100000000000001" customHeight="1" x14ac:dyDescent="0.15">
      <c r="A836" s="6" t="s">
        <v>803</v>
      </c>
      <c r="B836" s="7">
        <v>0</v>
      </c>
      <c r="C836" s="19" t="s">
        <v>1473</v>
      </c>
      <c r="D836" s="7">
        <v>0</v>
      </c>
    </row>
    <row r="837" spans="1:4" ht="17.100000000000001" customHeight="1" x14ac:dyDescent="0.15">
      <c r="A837" s="4" t="s">
        <v>804</v>
      </c>
      <c r="B837" s="3">
        <f>SUM(B838:B840)</f>
        <v>20883</v>
      </c>
      <c r="C837" s="17" t="s">
        <v>1474</v>
      </c>
      <c r="D837" s="3">
        <f>SUM(D838:D842)</f>
        <v>0</v>
      </c>
    </row>
    <row r="838" spans="1:4" ht="17.100000000000001" customHeight="1" x14ac:dyDescent="0.15">
      <c r="A838" s="6" t="s">
        <v>805</v>
      </c>
      <c r="B838" s="7">
        <v>8000</v>
      </c>
      <c r="C838" s="19" t="s">
        <v>1475</v>
      </c>
      <c r="D838" s="7">
        <v>0</v>
      </c>
    </row>
    <row r="839" spans="1:4" ht="17.100000000000001" customHeight="1" x14ac:dyDescent="0.15">
      <c r="A839" s="6" t="s">
        <v>806</v>
      </c>
      <c r="B839" s="7">
        <v>0</v>
      </c>
      <c r="C839" s="19" t="s">
        <v>1476</v>
      </c>
      <c r="D839" s="7">
        <v>0</v>
      </c>
    </row>
    <row r="840" spans="1:4" ht="17.100000000000001" customHeight="1" x14ac:dyDescent="0.15">
      <c r="A840" s="6" t="s">
        <v>807</v>
      </c>
      <c r="B840" s="7">
        <v>12883</v>
      </c>
      <c r="C840" s="19" t="s">
        <v>1477</v>
      </c>
      <c r="D840" s="7">
        <v>0</v>
      </c>
    </row>
    <row r="841" spans="1:4" ht="17.100000000000001" customHeight="1" x14ac:dyDescent="0.15">
      <c r="A841" s="4" t="s">
        <v>808</v>
      </c>
      <c r="B841" s="7">
        <v>0</v>
      </c>
      <c r="C841" s="19" t="s">
        <v>1478</v>
      </c>
      <c r="D841" s="7">
        <v>0</v>
      </c>
    </row>
    <row r="842" spans="1:4" ht="17.100000000000001" customHeight="1" x14ac:dyDescent="0.15">
      <c r="A842" s="4" t="s">
        <v>809</v>
      </c>
      <c r="B842" s="3">
        <f>SUM(B843,B846,B853,B854,B855,B859:B861)</f>
        <v>27172</v>
      </c>
      <c r="C842" s="19" t="s">
        <v>1479</v>
      </c>
      <c r="D842" s="7">
        <v>0</v>
      </c>
    </row>
    <row r="843" spans="1:4" ht="17.100000000000001" customHeight="1" x14ac:dyDescent="0.15">
      <c r="A843" s="4" t="s">
        <v>810</v>
      </c>
      <c r="B843" s="3">
        <f>SUM(B844:B845)</f>
        <v>0</v>
      </c>
      <c r="C843" s="17" t="s">
        <v>1480</v>
      </c>
      <c r="D843" s="3">
        <f>SUM(D844:D847)</f>
        <v>0</v>
      </c>
    </row>
    <row r="844" spans="1:4" ht="17.100000000000001" customHeight="1" x14ac:dyDescent="0.15">
      <c r="A844" s="6" t="s">
        <v>811</v>
      </c>
      <c r="B844" s="7">
        <v>0</v>
      </c>
      <c r="C844" s="19" t="s">
        <v>1481</v>
      </c>
      <c r="D844" s="7">
        <v>0</v>
      </c>
    </row>
    <row r="845" spans="1:4" ht="17.100000000000001" customHeight="1" x14ac:dyDescent="0.15">
      <c r="A845" s="6" t="s">
        <v>812</v>
      </c>
      <c r="B845" s="7">
        <v>0</v>
      </c>
      <c r="C845" s="19" t="s">
        <v>1482</v>
      </c>
      <c r="D845" s="7">
        <v>0</v>
      </c>
    </row>
    <row r="846" spans="1:4" ht="17.100000000000001" customHeight="1" x14ac:dyDescent="0.15">
      <c r="A846" s="4" t="s">
        <v>813</v>
      </c>
      <c r="B846" s="3">
        <f>SUM(B847:B852)</f>
        <v>0</v>
      </c>
      <c r="C846" s="19" t="s">
        <v>1483</v>
      </c>
      <c r="D846" s="7">
        <v>0</v>
      </c>
    </row>
    <row r="847" spans="1:4" ht="17.100000000000001" customHeight="1" x14ac:dyDescent="0.15">
      <c r="A847" s="6" t="s">
        <v>814</v>
      </c>
      <c r="B847" s="7">
        <v>0</v>
      </c>
      <c r="C847" s="19" t="s">
        <v>1484</v>
      </c>
      <c r="D847" s="7">
        <v>0</v>
      </c>
    </row>
    <row r="848" spans="1:4" ht="17.100000000000001" customHeight="1" x14ac:dyDescent="0.15">
      <c r="A848" s="6" t="s">
        <v>815</v>
      </c>
      <c r="B848" s="7">
        <v>0</v>
      </c>
      <c r="C848" s="17" t="s">
        <v>1485</v>
      </c>
      <c r="D848" s="7">
        <v>0</v>
      </c>
    </row>
    <row r="849" spans="1:4" ht="17.100000000000001" customHeight="1" x14ac:dyDescent="0.15">
      <c r="A849" s="6" t="s">
        <v>816</v>
      </c>
      <c r="B849" s="7">
        <v>0</v>
      </c>
      <c r="C849" s="17" t="s">
        <v>1486</v>
      </c>
      <c r="D849" s="7">
        <v>212</v>
      </c>
    </row>
    <row r="850" spans="1:4" ht="17.100000000000001" customHeight="1" x14ac:dyDescent="0.15">
      <c r="A850" s="6" t="s">
        <v>817</v>
      </c>
      <c r="B850" s="7">
        <v>0</v>
      </c>
      <c r="C850" s="17" t="s">
        <v>1487</v>
      </c>
      <c r="D850" s="3">
        <f>SUM(D851,D863:D864,D868,D872:D873,D874)</f>
        <v>210716</v>
      </c>
    </row>
    <row r="851" spans="1:4" ht="17.100000000000001" customHeight="1" x14ac:dyDescent="0.15">
      <c r="A851" s="6" t="s">
        <v>818</v>
      </c>
      <c r="B851" s="7">
        <v>0</v>
      </c>
      <c r="C851" s="17" t="s">
        <v>1488</v>
      </c>
      <c r="D851" s="3">
        <f>SUM(D852:D862)</f>
        <v>42945</v>
      </c>
    </row>
    <row r="852" spans="1:4" ht="17.100000000000001" customHeight="1" x14ac:dyDescent="0.15">
      <c r="A852" s="6" t="s">
        <v>819</v>
      </c>
      <c r="B852" s="7">
        <v>0</v>
      </c>
      <c r="C852" s="19" t="s">
        <v>843</v>
      </c>
      <c r="D852" s="7">
        <v>15890</v>
      </c>
    </row>
    <row r="853" spans="1:4" ht="17.100000000000001" customHeight="1" x14ac:dyDescent="0.15">
      <c r="A853" s="4" t="s">
        <v>820</v>
      </c>
      <c r="B853" s="7">
        <v>0</v>
      </c>
      <c r="C853" s="19" t="s">
        <v>844</v>
      </c>
      <c r="D853" s="7">
        <v>8814</v>
      </c>
    </row>
    <row r="854" spans="1:4" ht="17.100000000000001" customHeight="1" x14ac:dyDescent="0.15">
      <c r="A854" s="4" t="s">
        <v>821</v>
      </c>
      <c r="B854" s="7">
        <v>0</v>
      </c>
      <c r="C854" s="19" t="s">
        <v>845</v>
      </c>
      <c r="D854" s="7">
        <v>0</v>
      </c>
    </row>
    <row r="855" spans="1:4" ht="17.100000000000001" customHeight="1" x14ac:dyDescent="0.15">
      <c r="A855" s="4" t="s">
        <v>822</v>
      </c>
      <c r="B855" s="3">
        <f>SUM(B856:B858)</f>
        <v>7978</v>
      </c>
      <c r="C855" s="19" t="s">
        <v>1489</v>
      </c>
      <c r="D855" s="7">
        <v>3643</v>
      </c>
    </row>
    <row r="856" spans="1:4" ht="17.100000000000001" customHeight="1" x14ac:dyDescent="0.15">
      <c r="A856" s="6" t="s">
        <v>823</v>
      </c>
      <c r="B856" s="7">
        <v>7634</v>
      </c>
      <c r="C856" s="19" t="s">
        <v>1490</v>
      </c>
      <c r="D856" s="7">
        <v>143</v>
      </c>
    </row>
    <row r="857" spans="1:4" ht="17.100000000000001" customHeight="1" x14ac:dyDescent="0.15">
      <c r="A857" s="6" t="s">
        <v>824</v>
      </c>
      <c r="B857" s="7">
        <v>0</v>
      </c>
      <c r="C857" s="19" t="s">
        <v>1491</v>
      </c>
      <c r="D857" s="7">
        <v>30</v>
      </c>
    </row>
    <row r="858" spans="1:4" ht="17.100000000000001" customHeight="1" x14ac:dyDescent="0.15">
      <c r="A858" s="12" t="s">
        <v>825</v>
      </c>
      <c r="B858" s="13">
        <v>344</v>
      </c>
      <c r="C858" s="19" t="s">
        <v>1492</v>
      </c>
      <c r="D858" s="7">
        <v>201</v>
      </c>
    </row>
    <row r="859" spans="1:4" ht="17.100000000000001" customHeight="1" x14ac:dyDescent="0.15">
      <c r="A859" s="4" t="s">
        <v>826</v>
      </c>
      <c r="B859" s="7">
        <v>7</v>
      </c>
      <c r="C859" s="19" t="s">
        <v>1493</v>
      </c>
      <c r="D859" s="7">
        <v>0</v>
      </c>
    </row>
    <row r="860" spans="1:4" ht="17.100000000000001" customHeight="1" x14ac:dyDescent="0.15">
      <c r="A860" s="4" t="s">
        <v>827</v>
      </c>
      <c r="B860" s="7">
        <v>0</v>
      </c>
      <c r="C860" s="19" t="s">
        <v>1494</v>
      </c>
      <c r="D860" s="7">
        <v>0</v>
      </c>
    </row>
    <row r="861" spans="1:4" ht="17.100000000000001" customHeight="1" x14ac:dyDescent="0.15">
      <c r="A861" s="4" t="s">
        <v>828</v>
      </c>
      <c r="B861" s="7">
        <v>19187</v>
      </c>
      <c r="C861" s="19" t="s">
        <v>1495</v>
      </c>
      <c r="D861" s="7">
        <v>0</v>
      </c>
    </row>
    <row r="862" spans="1:4" ht="17.100000000000001" customHeight="1" x14ac:dyDescent="0.15">
      <c r="A862" s="4" t="s">
        <v>829</v>
      </c>
      <c r="B862" s="3">
        <f>SUM(B863,B866:B871)</f>
        <v>19062</v>
      </c>
      <c r="C862" s="19" t="s">
        <v>1496</v>
      </c>
      <c r="D862" s="7">
        <v>14224</v>
      </c>
    </row>
    <row r="863" spans="1:4" ht="17.100000000000001" customHeight="1" x14ac:dyDescent="0.15">
      <c r="A863" s="4" t="s">
        <v>830</v>
      </c>
      <c r="B863" s="3">
        <f>SUM(B864:B865)</f>
        <v>0</v>
      </c>
      <c r="C863" s="17" t="s">
        <v>1497</v>
      </c>
      <c r="D863" s="7">
        <v>12345</v>
      </c>
    </row>
    <row r="864" spans="1:4" ht="17.100000000000001" customHeight="1" x14ac:dyDescent="0.15">
      <c r="A864" s="6" t="s">
        <v>831</v>
      </c>
      <c r="B864" s="7">
        <v>0</v>
      </c>
      <c r="C864" s="17" t="s">
        <v>1498</v>
      </c>
      <c r="D864" s="3">
        <f>SUM(D865:D867)</f>
        <v>116076</v>
      </c>
    </row>
    <row r="865" spans="1:4" ht="17.100000000000001" customHeight="1" x14ac:dyDescent="0.15">
      <c r="A865" s="6" t="s">
        <v>832</v>
      </c>
      <c r="B865" s="7">
        <v>0</v>
      </c>
      <c r="C865" s="19" t="s">
        <v>1499</v>
      </c>
      <c r="D865" s="7">
        <v>0</v>
      </c>
    </row>
    <row r="866" spans="1:4" ht="17.100000000000001" customHeight="1" x14ac:dyDescent="0.15">
      <c r="A866" s="4" t="s">
        <v>833</v>
      </c>
      <c r="B866" s="7">
        <v>0</v>
      </c>
      <c r="C866" s="19" t="s">
        <v>1500</v>
      </c>
      <c r="D866" s="7">
        <v>0</v>
      </c>
    </row>
    <row r="867" spans="1:4" ht="17.100000000000001" customHeight="1" x14ac:dyDescent="0.15">
      <c r="A867" s="4" t="s">
        <v>834</v>
      </c>
      <c r="B867" s="7">
        <v>0</v>
      </c>
      <c r="C867" s="19" t="s">
        <v>1501</v>
      </c>
      <c r="D867" s="7">
        <v>116076</v>
      </c>
    </row>
    <row r="868" spans="1:4" ht="17.100000000000001" customHeight="1" x14ac:dyDescent="0.15">
      <c r="A868" s="9" t="s">
        <v>835</v>
      </c>
      <c r="B868" s="14">
        <v>0</v>
      </c>
      <c r="C868" s="17" t="s">
        <v>1502</v>
      </c>
      <c r="D868" s="3">
        <f>SUM(D869:D871)</f>
        <v>1119</v>
      </c>
    </row>
    <row r="869" spans="1:4" ht="17.100000000000001" customHeight="1" x14ac:dyDescent="0.15">
      <c r="A869" s="4" t="s">
        <v>836</v>
      </c>
      <c r="B869" s="7">
        <v>0</v>
      </c>
      <c r="C869" s="19" t="s">
        <v>1503</v>
      </c>
      <c r="D869" s="7">
        <v>33</v>
      </c>
    </row>
    <row r="870" spans="1:4" ht="17.100000000000001" customHeight="1" x14ac:dyDescent="0.15">
      <c r="A870" s="8" t="s">
        <v>837</v>
      </c>
      <c r="B870" s="13">
        <v>0</v>
      </c>
      <c r="C870" s="19" t="s">
        <v>1504</v>
      </c>
      <c r="D870" s="7">
        <v>0</v>
      </c>
    </row>
    <row r="871" spans="1:4" ht="17.100000000000001" customHeight="1" x14ac:dyDescent="0.15">
      <c r="A871" s="4" t="s">
        <v>838</v>
      </c>
      <c r="B871" s="7">
        <v>19062</v>
      </c>
      <c r="C871" s="19" t="s">
        <v>1505</v>
      </c>
      <c r="D871" s="7">
        <v>1086</v>
      </c>
    </row>
    <row r="872" spans="1:4" x14ac:dyDescent="0.15">
      <c r="A872" s="50"/>
      <c r="B872" s="13"/>
      <c r="C872" s="17" t="s">
        <v>1506</v>
      </c>
      <c r="D872" s="7">
        <v>6287</v>
      </c>
    </row>
    <row r="873" spans="1:4" x14ac:dyDescent="0.15">
      <c r="A873" s="51"/>
      <c r="B873" s="24"/>
      <c r="C873" s="17" t="s">
        <v>1507</v>
      </c>
      <c r="D873" s="7">
        <v>2056</v>
      </c>
    </row>
    <row r="874" spans="1:4" x14ac:dyDescent="0.15">
      <c r="A874" s="51"/>
      <c r="B874" s="24"/>
      <c r="C874" s="17" t="s">
        <v>1508</v>
      </c>
      <c r="D874" s="7">
        <v>29888</v>
      </c>
    </row>
    <row r="875" spans="1:4" x14ac:dyDescent="0.15">
      <c r="A875" s="51"/>
      <c r="B875" s="24"/>
      <c r="C875" s="17" t="s">
        <v>1509</v>
      </c>
      <c r="D875" s="3">
        <f>SUM(D876,D918,D947,D973,D984,D995,D1002)</f>
        <v>100229</v>
      </c>
    </row>
    <row r="876" spans="1:4" x14ac:dyDescent="0.15">
      <c r="A876" s="51"/>
      <c r="B876" s="24"/>
      <c r="C876" s="17" t="s">
        <v>1510</v>
      </c>
      <c r="D876" s="3">
        <f>SUM(D877:D917)</f>
        <v>48300</v>
      </c>
    </row>
    <row r="877" spans="1:4" x14ac:dyDescent="0.15">
      <c r="A877" s="51"/>
      <c r="B877" s="24"/>
      <c r="C877" s="19" t="s">
        <v>843</v>
      </c>
      <c r="D877" s="7">
        <v>8280</v>
      </c>
    </row>
    <row r="878" spans="1:4" x14ac:dyDescent="0.15">
      <c r="A878" s="51"/>
      <c r="B878" s="24"/>
      <c r="C878" s="19" t="s">
        <v>844</v>
      </c>
      <c r="D878" s="7">
        <v>3539</v>
      </c>
    </row>
    <row r="879" spans="1:4" x14ac:dyDescent="0.15">
      <c r="A879" s="51"/>
      <c r="B879" s="24"/>
      <c r="C879" s="19" t="s">
        <v>845</v>
      </c>
      <c r="D879" s="7">
        <v>0</v>
      </c>
    </row>
    <row r="880" spans="1:4" x14ac:dyDescent="0.15">
      <c r="A880" s="51"/>
      <c r="B880" s="24"/>
      <c r="C880" s="19" t="s">
        <v>1511</v>
      </c>
      <c r="D880" s="7">
        <v>3620</v>
      </c>
    </row>
    <row r="881" spans="1:4" x14ac:dyDescent="0.15">
      <c r="A881" s="51"/>
      <c r="B881" s="24"/>
      <c r="C881" s="19" t="s">
        <v>1512</v>
      </c>
      <c r="D881" s="7">
        <v>0</v>
      </c>
    </row>
    <row r="882" spans="1:4" x14ac:dyDescent="0.15">
      <c r="A882" s="51"/>
      <c r="B882" s="24"/>
      <c r="C882" s="19" t="s">
        <v>1513</v>
      </c>
      <c r="D882" s="7">
        <v>741</v>
      </c>
    </row>
    <row r="883" spans="1:4" x14ac:dyDescent="0.15">
      <c r="A883" s="51"/>
      <c r="B883" s="24"/>
      <c r="C883" s="19" t="s">
        <v>1514</v>
      </c>
      <c r="D883" s="7">
        <v>154</v>
      </c>
    </row>
    <row r="884" spans="1:4" x14ac:dyDescent="0.15">
      <c r="A884" s="51"/>
      <c r="B884" s="24"/>
      <c r="C884" s="19" t="s">
        <v>1515</v>
      </c>
      <c r="D884" s="7">
        <v>2500</v>
      </c>
    </row>
    <row r="885" spans="1:4" x14ac:dyDescent="0.15">
      <c r="A885" s="51"/>
      <c r="B885" s="24"/>
      <c r="C885" s="19" t="s">
        <v>1516</v>
      </c>
      <c r="D885" s="7">
        <v>2301</v>
      </c>
    </row>
    <row r="886" spans="1:4" x14ac:dyDescent="0.15">
      <c r="A886" s="51"/>
      <c r="B886" s="24"/>
      <c r="C886" s="19" t="s">
        <v>1517</v>
      </c>
      <c r="D886" s="7">
        <v>240</v>
      </c>
    </row>
    <row r="887" spans="1:4" x14ac:dyDescent="0.15">
      <c r="A887" s="51"/>
      <c r="B887" s="24"/>
      <c r="C887" s="19" t="s">
        <v>1518</v>
      </c>
      <c r="D887" s="7">
        <v>150</v>
      </c>
    </row>
    <row r="888" spans="1:4" x14ac:dyDescent="0.15">
      <c r="A888" s="51"/>
      <c r="B888" s="24"/>
      <c r="C888" s="19" t="s">
        <v>1519</v>
      </c>
      <c r="D888" s="7">
        <v>17</v>
      </c>
    </row>
    <row r="889" spans="1:4" x14ac:dyDescent="0.15">
      <c r="A889" s="51"/>
      <c r="B889" s="24"/>
      <c r="C889" s="19" t="s">
        <v>1520</v>
      </c>
      <c r="D889" s="7">
        <v>0</v>
      </c>
    </row>
    <row r="890" spans="1:4" x14ac:dyDescent="0.15">
      <c r="A890" s="51"/>
      <c r="B890" s="24"/>
      <c r="C890" s="19" t="s">
        <v>1521</v>
      </c>
      <c r="D890" s="7">
        <v>0</v>
      </c>
    </row>
    <row r="891" spans="1:4" x14ac:dyDescent="0.15">
      <c r="A891" s="51"/>
      <c r="B891" s="24"/>
      <c r="C891" s="19" t="s">
        <v>1522</v>
      </c>
      <c r="D891" s="7">
        <v>47</v>
      </c>
    </row>
    <row r="892" spans="1:4" x14ac:dyDescent="0.15">
      <c r="A892" s="51"/>
      <c r="B892" s="24"/>
      <c r="C892" s="19" t="s">
        <v>1523</v>
      </c>
      <c r="D892" s="7">
        <v>0</v>
      </c>
    </row>
    <row r="893" spans="1:4" x14ac:dyDescent="0.15">
      <c r="A893" s="51"/>
      <c r="B893" s="24"/>
      <c r="C893" s="19" t="s">
        <v>1524</v>
      </c>
      <c r="D893" s="7">
        <v>58</v>
      </c>
    </row>
    <row r="894" spans="1:4" x14ac:dyDescent="0.15">
      <c r="A894" s="51"/>
      <c r="B894" s="24"/>
      <c r="C894" s="19" t="s">
        <v>1525</v>
      </c>
      <c r="D894" s="7">
        <v>0</v>
      </c>
    </row>
    <row r="895" spans="1:4" x14ac:dyDescent="0.15">
      <c r="A895" s="51"/>
      <c r="B895" s="24"/>
      <c r="C895" s="19" t="s">
        <v>1526</v>
      </c>
      <c r="D895" s="7">
        <v>12</v>
      </c>
    </row>
    <row r="896" spans="1:4" x14ac:dyDescent="0.15">
      <c r="A896" s="51"/>
      <c r="B896" s="24"/>
      <c r="C896" s="19" t="s">
        <v>1527</v>
      </c>
      <c r="D896" s="7">
        <v>0</v>
      </c>
    </row>
    <row r="897" spans="1:4" x14ac:dyDescent="0.15">
      <c r="A897" s="51"/>
      <c r="B897" s="24"/>
      <c r="C897" s="19" t="s">
        <v>1528</v>
      </c>
      <c r="D897" s="7">
        <v>185</v>
      </c>
    </row>
    <row r="898" spans="1:4" x14ac:dyDescent="0.15">
      <c r="A898" s="51"/>
      <c r="B898" s="24"/>
      <c r="C898" s="19" t="s">
        <v>1529</v>
      </c>
      <c r="D898" s="7">
        <v>725</v>
      </c>
    </row>
    <row r="899" spans="1:4" x14ac:dyDescent="0.15">
      <c r="A899" s="51"/>
      <c r="B899" s="24"/>
      <c r="C899" s="19" t="s">
        <v>1530</v>
      </c>
      <c r="D899" s="7">
        <v>64</v>
      </c>
    </row>
    <row r="900" spans="1:4" x14ac:dyDescent="0.15">
      <c r="A900" s="51"/>
      <c r="B900" s="24"/>
      <c r="C900" s="19" t="s">
        <v>1531</v>
      </c>
      <c r="D900" s="7">
        <v>221</v>
      </c>
    </row>
    <row r="901" spans="1:4" x14ac:dyDescent="0.15">
      <c r="A901" s="51"/>
      <c r="B901" s="24"/>
      <c r="C901" s="19" t="s">
        <v>1532</v>
      </c>
      <c r="D901" s="7">
        <v>327</v>
      </c>
    </row>
    <row r="902" spans="1:4" x14ac:dyDescent="0.15">
      <c r="A902" s="51"/>
      <c r="B902" s="24"/>
      <c r="C902" s="19" t="s">
        <v>1533</v>
      </c>
      <c r="D902" s="7">
        <v>0</v>
      </c>
    </row>
    <row r="903" spans="1:4" x14ac:dyDescent="0.15">
      <c r="A903" s="51"/>
      <c r="B903" s="24"/>
      <c r="C903" s="19" t="s">
        <v>1534</v>
      </c>
      <c r="D903" s="7">
        <v>0</v>
      </c>
    </row>
    <row r="904" spans="1:4" x14ac:dyDescent="0.15">
      <c r="A904" s="51"/>
      <c r="B904" s="24"/>
      <c r="C904" s="19" t="s">
        <v>1535</v>
      </c>
      <c r="D904" s="7">
        <v>40</v>
      </c>
    </row>
    <row r="905" spans="1:4" x14ac:dyDescent="0.15">
      <c r="A905" s="51"/>
      <c r="B905" s="24"/>
      <c r="C905" s="19" t="s">
        <v>1536</v>
      </c>
      <c r="D905" s="7">
        <v>0</v>
      </c>
    </row>
    <row r="906" spans="1:4" x14ac:dyDescent="0.15">
      <c r="A906" s="51"/>
      <c r="B906" s="24"/>
      <c r="C906" s="19" t="s">
        <v>1537</v>
      </c>
      <c r="D906" s="7">
        <v>0</v>
      </c>
    </row>
    <row r="907" spans="1:4" x14ac:dyDescent="0.15">
      <c r="A907" s="51"/>
      <c r="B907" s="24"/>
      <c r="C907" s="19" t="s">
        <v>1538</v>
      </c>
      <c r="D907" s="7">
        <v>0</v>
      </c>
    </row>
    <row r="908" spans="1:4" x14ac:dyDescent="0.15">
      <c r="A908" s="51"/>
      <c r="B908" s="24"/>
      <c r="C908" s="19" t="s">
        <v>1539</v>
      </c>
      <c r="D908" s="7">
        <v>1301</v>
      </c>
    </row>
    <row r="909" spans="1:4" x14ac:dyDescent="0.15">
      <c r="A909" s="51"/>
      <c r="B909" s="24"/>
      <c r="C909" s="19" t="s">
        <v>1540</v>
      </c>
      <c r="D909" s="7">
        <v>460</v>
      </c>
    </row>
    <row r="910" spans="1:4" x14ac:dyDescent="0.15">
      <c r="A910" s="51"/>
      <c r="B910" s="24"/>
      <c r="C910" s="19" t="s">
        <v>1541</v>
      </c>
      <c r="D910" s="7">
        <v>0</v>
      </c>
    </row>
    <row r="911" spans="1:4" x14ac:dyDescent="0.15">
      <c r="A911" s="51"/>
      <c r="B911" s="24"/>
      <c r="C911" s="19" t="s">
        <v>1542</v>
      </c>
      <c r="D911" s="7">
        <v>0</v>
      </c>
    </row>
    <row r="912" spans="1:4" x14ac:dyDescent="0.15">
      <c r="A912" s="51"/>
      <c r="B912" s="24"/>
      <c r="C912" s="19" t="s">
        <v>1543</v>
      </c>
      <c r="D912" s="7">
        <v>0</v>
      </c>
    </row>
    <row r="913" spans="1:4" x14ac:dyDescent="0.15">
      <c r="A913" s="51"/>
      <c r="B913" s="24"/>
      <c r="C913" s="19" t="s">
        <v>1544</v>
      </c>
      <c r="D913" s="7">
        <v>0</v>
      </c>
    </row>
    <row r="914" spans="1:4" x14ac:dyDescent="0.15">
      <c r="A914" s="51"/>
      <c r="B914" s="24"/>
      <c r="C914" s="19" t="s">
        <v>1545</v>
      </c>
      <c r="D914" s="7">
        <v>20077</v>
      </c>
    </row>
    <row r="915" spans="1:4" x14ac:dyDescent="0.15">
      <c r="A915" s="51"/>
      <c r="B915" s="24"/>
      <c r="C915" s="19" t="s">
        <v>1546</v>
      </c>
      <c r="D915" s="7">
        <v>0</v>
      </c>
    </row>
    <row r="916" spans="1:4" x14ac:dyDescent="0.15">
      <c r="A916" s="51"/>
      <c r="B916" s="24"/>
      <c r="C916" s="19" t="s">
        <v>1547</v>
      </c>
      <c r="D916" s="7">
        <v>0</v>
      </c>
    </row>
    <row r="917" spans="1:4" x14ac:dyDescent="0.15">
      <c r="A917" s="51"/>
      <c r="B917" s="24"/>
      <c r="C917" s="19" t="s">
        <v>1548</v>
      </c>
      <c r="D917" s="7">
        <v>3241</v>
      </c>
    </row>
    <row r="918" spans="1:4" x14ac:dyDescent="0.15">
      <c r="A918" s="51"/>
      <c r="B918" s="24"/>
      <c r="C918" s="17" t="s">
        <v>1549</v>
      </c>
      <c r="D918" s="3">
        <f>SUM(D919:D946)</f>
        <v>3914</v>
      </c>
    </row>
    <row r="919" spans="1:4" x14ac:dyDescent="0.15">
      <c r="A919" s="51"/>
      <c r="B919" s="24"/>
      <c r="C919" s="19" t="s">
        <v>843</v>
      </c>
      <c r="D919" s="7">
        <v>317</v>
      </c>
    </row>
    <row r="920" spans="1:4" x14ac:dyDescent="0.15">
      <c r="A920" s="51"/>
      <c r="B920" s="24"/>
      <c r="C920" s="19" t="s">
        <v>844</v>
      </c>
      <c r="D920" s="7">
        <v>454</v>
      </c>
    </row>
    <row r="921" spans="1:4" x14ac:dyDescent="0.15">
      <c r="A921" s="51"/>
      <c r="B921" s="24"/>
      <c r="C921" s="19" t="s">
        <v>845</v>
      </c>
      <c r="D921" s="7">
        <v>0</v>
      </c>
    </row>
    <row r="922" spans="1:4" x14ac:dyDescent="0.15">
      <c r="A922" s="51"/>
      <c r="B922" s="24"/>
      <c r="C922" s="19" t="s">
        <v>1550</v>
      </c>
      <c r="D922" s="7">
        <v>569</v>
      </c>
    </row>
    <row r="923" spans="1:4" x14ac:dyDescent="0.15">
      <c r="A923" s="51"/>
      <c r="B923" s="24"/>
      <c r="C923" s="19" t="s">
        <v>1551</v>
      </c>
      <c r="D923" s="7">
        <v>522</v>
      </c>
    </row>
    <row r="924" spans="1:4" x14ac:dyDescent="0.15">
      <c r="A924" s="51"/>
      <c r="B924" s="24"/>
      <c r="C924" s="19" t="s">
        <v>1552</v>
      </c>
      <c r="D924" s="7">
        <v>156</v>
      </c>
    </row>
    <row r="925" spans="1:4" x14ac:dyDescent="0.15">
      <c r="A925" s="51"/>
      <c r="B925" s="24"/>
      <c r="C925" s="19" t="s">
        <v>1553</v>
      </c>
      <c r="D925" s="7">
        <v>26</v>
      </c>
    </row>
    <row r="926" spans="1:4" x14ac:dyDescent="0.15">
      <c r="A926" s="51"/>
      <c r="B926" s="24"/>
      <c r="C926" s="19" t="s">
        <v>1554</v>
      </c>
      <c r="D926" s="7">
        <v>3</v>
      </c>
    </row>
    <row r="927" spans="1:4" x14ac:dyDescent="0.15">
      <c r="A927" s="51"/>
      <c r="B927" s="24"/>
      <c r="C927" s="19" t="s">
        <v>1555</v>
      </c>
      <c r="D927" s="7">
        <v>951</v>
      </c>
    </row>
    <row r="928" spans="1:4" x14ac:dyDescent="0.15">
      <c r="A928" s="51"/>
      <c r="B928" s="24"/>
      <c r="C928" s="19" t="s">
        <v>1556</v>
      </c>
      <c r="D928" s="7">
        <v>0</v>
      </c>
    </row>
    <row r="929" spans="1:4" x14ac:dyDescent="0.15">
      <c r="A929" s="51"/>
      <c r="B929" s="24"/>
      <c r="C929" s="19" t="s">
        <v>1557</v>
      </c>
      <c r="D929" s="7">
        <v>23</v>
      </c>
    </row>
    <row r="930" spans="1:4" x14ac:dyDescent="0.15">
      <c r="A930" s="51"/>
      <c r="B930" s="24"/>
      <c r="C930" s="19" t="s">
        <v>1558</v>
      </c>
      <c r="D930" s="7">
        <v>0</v>
      </c>
    </row>
    <row r="931" spans="1:4" x14ac:dyDescent="0.15">
      <c r="A931" s="51"/>
      <c r="B931" s="24"/>
      <c r="C931" s="19" t="s">
        <v>1559</v>
      </c>
      <c r="D931" s="7">
        <v>10</v>
      </c>
    </row>
    <row r="932" spans="1:4" x14ac:dyDescent="0.15">
      <c r="A932" s="51"/>
      <c r="B932" s="24"/>
      <c r="C932" s="19" t="s">
        <v>1560</v>
      </c>
      <c r="D932" s="7">
        <v>229</v>
      </c>
    </row>
    <row r="933" spans="1:4" x14ac:dyDescent="0.15">
      <c r="A933" s="51"/>
      <c r="B933" s="24"/>
      <c r="C933" s="19" t="s">
        <v>1561</v>
      </c>
      <c r="D933" s="7">
        <v>148</v>
      </c>
    </row>
    <row r="934" spans="1:4" x14ac:dyDescent="0.15">
      <c r="A934" s="51"/>
      <c r="B934" s="24"/>
      <c r="C934" s="19" t="s">
        <v>1562</v>
      </c>
      <c r="D934" s="7">
        <v>30</v>
      </c>
    </row>
    <row r="935" spans="1:4" x14ac:dyDescent="0.15">
      <c r="A935" s="51"/>
      <c r="B935" s="24"/>
      <c r="C935" s="19" t="s">
        <v>1563</v>
      </c>
      <c r="D935" s="7">
        <v>0</v>
      </c>
    </row>
    <row r="936" spans="1:4" x14ac:dyDescent="0.15">
      <c r="A936" s="51"/>
      <c r="B936" s="24"/>
      <c r="C936" s="19" t="s">
        <v>1564</v>
      </c>
      <c r="D936" s="7">
        <v>0</v>
      </c>
    </row>
    <row r="937" spans="1:4" x14ac:dyDescent="0.15">
      <c r="A937" s="51"/>
      <c r="B937" s="24"/>
      <c r="C937" s="19" t="s">
        <v>1565</v>
      </c>
      <c r="D937" s="7">
        <v>0</v>
      </c>
    </row>
    <row r="938" spans="1:4" x14ac:dyDescent="0.15">
      <c r="A938" s="51"/>
      <c r="B938" s="24"/>
      <c r="C938" s="19" t="s">
        <v>1566</v>
      </c>
      <c r="D938" s="7">
        <v>5</v>
      </c>
    </row>
    <row r="939" spans="1:4" x14ac:dyDescent="0.15">
      <c r="A939" s="51"/>
      <c r="B939" s="24"/>
      <c r="C939" s="19" t="s">
        <v>1567</v>
      </c>
      <c r="D939" s="7">
        <v>0</v>
      </c>
    </row>
    <row r="940" spans="1:4" x14ac:dyDescent="0.15">
      <c r="A940" s="51"/>
      <c r="B940" s="24"/>
      <c r="C940" s="19" t="s">
        <v>1514</v>
      </c>
      <c r="D940" s="7">
        <v>6</v>
      </c>
    </row>
    <row r="941" spans="1:4" x14ac:dyDescent="0.15">
      <c r="A941" s="51"/>
      <c r="B941" s="24"/>
      <c r="C941" s="19" t="s">
        <v>1568</v>
      </c>
      <c r="D941" s="7">
        <v>0</v>
      </c>
    </row>
    <row r="942" spans="1:4" x14ac:dyDescent="0.15">
      <c r="A942" s="51"/>
      <c r="B942" s="24"/>
      <c r="C942" s="19" t="s">
        <v>1569</v>
      </c>
      <c r="D942" s="7">
        <v>0</v>
      </c>
    </row>
    <row r="943" spans="1:4" x14ac:dyDescent="0.15">
      <c r="A943" s="51"/>
      <c r="B943" s="24"/>
      <c r="C943" s="19" t="s">
        <v>1570</v>
      </c>
      <c r="D943" s="7">
        <v>0</v>
      </c>
    </row>
    <row r="944" spans="1:4" x14ac:dyDescent="0.15">
      <c r="A944" s="51"/>
      <c r="B944" s="24"/>
      <c r="C944" s="19" t="s">
        <v>1571</v>
      </c>
      <c r="D944" s="7">
        <v>0</v>
      </c>
    </row>
    <row r="945" spans="1:4" x14ac:dyDescent="0.15">
      <c r="A945" s="51"/>
      <c r="B945" s="24"/>
      <c r="C945" s="19" t="s">
        <v>1572</v>
      </c>
      <c r="D945" s="7">
        <v>0</v>
      </c>
    </row>
    <row r="946" spans="1:4" x14ac:dyDescent="0.15">
      <c r="A946" s="51"/>
      <c r="B946" s="24"/>
      <c r="C946" s="19" t="s">
        <v>1573</v>
      </c>
      <c r="D946" s="7">
        <v>465</v>
      </c>
    </row>
    <row r="947" spans="1:4" x14ac:dyDescent="0.15">
      <c r="A947" s="51"/>
      <c r="B947" s="24"/>
      <c r="C947" s="17" t="s">
        <v>1574</v>
      </c>
      <c r="D947" s="3">
        <f>SUM(D948:D972)</f>
        <v>42630</v>
      </c>
    </row>
    <row r="948" spans="1:4" x14ac:dyDescent="0.15">
      <c r="A948" s="51"/>
      <c r="B948" s="24"/>
      <c r="C948" s="19" t="s">
        <v>843</v>
      </c>
      <c r="D948" s="7">
        <v>4653</v>
      </c>
    </row>
    <row r="949" spans="1:4" x14ac:dyDescent="0.15">
      <c r="A949" s="51"/>
      <c r="B949" s="24"/>
      <c r="C949" s="19" t="s">
        <v>844</v>
      </c>
      <c r="D949" s="7">
        <v>938</v>
      </c>
    </row>
    <row r="950" spans="1:4" x14ac:dyDescent="0.15">
      <c r="A950" s="51"/>
      <c r="B950" s="24"/>
      <c r="C950" s="19" t="s">
        <v>845</v>
      </c>
      <c r="D950" s="7">
        <v>277</v>
      </c>
    </row>
    <row r="951" spans="1:4" x14ac:dyDescent="0.15">
      <c r="A951" s="51"/>
      <c r="B951" s="24"/>
      <c r="C951" s="19" t="s">
        <v>1575</v>
      </c>
      <c r="D951" s="7">
        <v>2850</v>
      </c>
    </row>
    <row r="952" spans="1:4" x14ac:dyDescent="0.15">
      <c r="A952" s="51"/>
      <c r="B952" s="24"/>
      <c r="C952" s="19" t="s">
        <v>1576</v>
      </c>
      <c r="D952" s="7">
        <v>15697</v>
      </c>
    </row>
    <row r="953" spans="1:4" x14ac:dyDescent="0.15">
      <c r="A953" s="51"/>
      <c r="B953" s="24"/>
      <c r="C953" s="19" t="s">
        <v>1577</v>
      </c>
      <c r="D953" s="7">
        <v>1372</v>
      </c>
    </row>
    <row r="954" spans="1:4" x14ac:dyDescent="0.15">
      <c r="A954" s="51"/>
      <c r="B954" s="24"/>
      <c r="C954" s="19" t="s">
        <v>1578</v>
      </c>
      <c r="D954" s="7">
        <v>0</v>
      </c>
    </row>
    <row r="955" spans="1:4" x14ac:dyDescent="0.15">
      <c r="A955" s="51"/>
      <c r="B955" s="24"/>
      <c r="C955" s="19" t="s">
        <v>1579</v>
      </c>
      <c r="D955" s="7">
        <v>31</v>
      </c>
    </row>
    <row r="956" spans="1:4" x14ac:dyDescent="0.15">
      <c r="A956" s="51"/>
      <c r="B956" s="24"/>
      <c r="C956" s="19" t="s">
        <v>1580</v>
      </c>
      <c r="D956" s="7">
        <v>215</v>
      </c>
    </row>
    <row r="957" spans="1:4" x14ac:dyDescent="0.15">
      <c r="A957" s="51"/>
      <c r="B957" s="24"/>
      <c r="C957" s="19" t="s">
        <v>1581</v>
      </c>
      <c r="D957" s="7">
        <v>0</v>
      </c>
    </row>
    <row r="958" spans="1:4" x14ac:dyDescent="0.15">
      <c r="A958" s="51"/>
      <c r="B958" s="24"/>
      <c r="C958" s="19" t="s">
        <v>1582</v>
      </c>
      <c r="D958" s="7">
        <v>9</v>
      </c>
    </row>
    <row r="959" spans="1:4" x14ac:dyDescent="0.15">
      <c r="A959" s="51"/>
      <c r="B959" s="24"/>
      <c r="C959" s="19" t="s">
        <v>1583</v>
      </c>
      <c r="D959" s="7">
        <v>0</v>
      </c>
    </row>
    <row r="960" spans="1:4" x14ac:dyDescent="0.15">
      <c r="A960" s="51"/>
      <c r="B960" s="24"/>
      <c r="C960" s="19" t="s">
        <v>1584</v>
      </c>
      <c r="D960" s="7">
        <v>37</v>
      </c>
    </row>
    <row r="961" spans="1:4" x14ac:dyDescent="0.15">
      <c r="A961" s="51"/>
      <c r="B961" s="24"/>
      <c r="C961" s="19" t="s">
        <v>1585</v>
      </c>
      <c r="D961" s="7">
        <v>1496</v>
      </c>
    </row>
    <row r="962" spans="1:4" x14ac:dyDescent="0.15">
      <c r="A962" s="51"/>
      <c r="B962" s="24"/>
      <c r="C962" s="19" t="s">
        <v>1586</v>
      </c>
      <c r="D962" s="7">
        <v>0</v>
      </c>
    </row>
    <row r="963" spans="1:4" x14ac:dyDescent="0.15">
      <c r="A963" s="51"/>
      <c r="B963" s="24"/>
      <c r="C963" s="19" t="s">
        <v>1587</v>
      </c>
      <c r="D963" s="7">
        <v>324</v>
      </c>
    </row>
    <row r="964" spans="1:4" x14ac:dyDescent="0.15">
      <c r="A964" s="51"/>
      <c r="B964" s="24"/>
      <c r="C964" s="19" t="s">
        <v>1588</v>
      </c>
      <c r="D964" s="7">
        <v>0</v>
      </c>
    </row>
    <row r="965" spans="1:4" x14ac:dyDescent="0.15">
      <c r="A965" s="51"/>
      <c r="B965" s="24"/>
      <c r="C965" s="19" t="s">
        <v>1589</v>
      </c>
      <c r="D965" s="7">
        <v>0</v>
      </c>
    </row>
    <row r="966" spans="1:4" x14ac:dyDescent="0.15">
      <c r="A966" s="51"/>
      <c r="B966" s="24"/>
      <c r="C966" s="19" t="s">
        <v>1590</v>
      </c>
      <c r="D966" s="7">
        <v>0</v>
      </c>
    </row>
    <row r="967" spans="1:4" x14ac:dyDescent="0.15">
      <c r="A967" s="51"/>
      <c r="B967" s="24"/>
      <c r="C967" s="19" t="s">
        <v>1591</v>
      </c>
      <c r="D967" s="7">
        <v>0</v>
      </c>
    </row>
    <row r="968" spans="1:4" x14ac:dyDescent="0.15">
      <c r="A968" s="51"/>
      <c r="B968" s="24"/>
      <c r="C968" s="19" t="s">
        <v>1592</v>
      </c>
      <c r="D968" s="7">
        <v>676</v>
      </c>
    </row>
    <row r="969" spans="1:4" x14ac:dyDescent="0.15">
      <c r="A969" s="51"/>
      <c r="B969" s="24"/>
      <c r="C969" s="19" t="s">
        <v>1593</v>
      </c>
      <c r="D969" s="7">
        <v>0</v>
      </c>
    </row>
    <row r="970" spans="1:4" x14ac:dyDescent="0.15">
      <c r="A970" s="51"/>
      <c r="B970" s="24"/>
      <c r="C970" s="19" t="s">
        <v>1568</v>
      </c>
      <c r="D970" s="7">
        <v>0</v>
      </c>
    </row>
    <row r="971" spans="1:4" x14ac:dyDescent="0.15">
      <c r="A971" s="51"/>
      <c r="B971" s="24"/>
      <c r="C971" s="19" t="s">
        <v>1594</v>
      </c>
      <c r="D971" s="7">
        <v>0</v>
      </c>
    </row>
    <row r="972" spans="1:4" x14ac:dyDescent="0.15">
      <c r="A972" s="51"/>
      <c r="B972" s="24"/>
      <c r="C972" s="19" t="s">
        <v>1595</v>
      </c>
      <c r="D972" s="7">
        <v>14055</v>
      </c>
    </row>
    <row r="973" spans="1:4" x14ac:dyDescent="0.15">
      <c r="A973" s="51"/>
      <c r="B973" s="24"/>
      <c r="C973" s="17" t="s">
        <v>1596</v>
      </c>
      <c r="D973" s="3">
        <f>SUM(D974:D983)</f>
        <v>0</v>
      </c>
    </row>
    <row r="974" spans="1:4" x14ac:dyDescent="0.15">
      <c r="A974" s="51"/>
      <c r="B974" s="24"/>
      <c r="C974" s="19" t="s">
        <v>843</v>
      </c>
      <c r="D974" s="7">
        <v>0</v>
      </c>
    </row>
    <row r="975" spans="1:4" x14ac:dyDescent="0.15">
      <c r="A975" s="51"/>
      <c r="B975" s="24"/>
      <c r="C975" s="19" t="s">
        <v>844</v>
      </c>
      <c r="D975" s="7">
        <v>0</v>
      </c>
    </row>
    <row r="976" spans="1:4" x14ac:dyDescent="0.15">
      <c r="A976" s="51"/>
      <c r="B976" s="24"/>
      <c r="C976" s="19" t="s">
        <v>845</v>
      </c>
      <c r="D976" s="7">
        <v>0</v>
      </c>
    </row>
    <row r="977" spans="1:4" x14ac:dyDescent="0.15">
      <c r="A977" s="51"/>
      <c r="B977" s="24"/>
      <c r="C977" s="19" t="s">
        <v>1597</v>
      </c>
      <c r="D977" s="7">
        <v>0</v>
      </c>
    </row>
    <row r="978" spans="1:4" x14ac:dyDescent="0.15">
      <c r="A978" s="51"/>
      <c r="B978" s="24"/>
      <c r="C978" s="19" t="s">
        <v>1598</v>
      </c>
      <c r="D978" s="7">
        <v>0</v>
      </c>
    </row>
    <row r="979" spans="1:4" x14ac:dyDescent="0.15">
      <c r="A979" s="51"/>
      <c r="B979" s="24"/>
      <c r="C979" s="19" t="s">
        <v>1599</v>
      </c>
      <c r="D979" s="7">
        <v>0</v>
      </c>
    </row>
    <row r="980" spans="1:4" x14ac:dyDescent="0.15">
      <c r="A980" s="51"/>
      <c r="B980" s="24"/>
      <c r="C980" s="19" t="s">
        <v>1600</v>
      </c>
      <c r="D980" s="7">
        <v>0</v>
      </c>
    </row>
    <row r="981" spans="1:4" x14ac:dyDescent="0.15">
      <c r="A981" s="51"/>
      <c r="B981" s="24"/>
      <c r="C981" s="19" t="s">
        <v>1601</v>
      </c>
      <c r="D981" s="7">
        <v>0</v>
      </c>
    </row>
    <row r="982" spans="1:4" x14ac:dyDescent="0.15">
      <c r="A982" s="51"/>
      <c r="B982" s="24"/>
      <c r="C982" s="19" t="s">
        <v>1602</v>
      </c>
      <c r="D982" s="7">
        <v>0</v>
      </c>
    </row>
    <row r="983" spans="1:4" x14ac:dyDescent="0.15">
      <c r="A983" s="51"/>
      <c r="B983" s="24"/>
      <c r="C983" s="19" t="s">
        <v>1603</v>
      </c>
      <c r="D983" s="7">
        <v>0</v>
      </c>
    </row>
    <row r="984" spans="1:4" x14ac:dyDescent="0.15">
      <c r="A984" s="51"/>
      <c r="B984" s="24"/>
      <c r="C984" s="17" t="s">
        <v>1604</v>
      </c>
      <c r="D984" s="3">
        <f>SUM(D985:D994)</f>
        <v>5345</v>
      </c>
    </row>
    <row r="985" spans="1:4" x14ac:dyDescent="0.15">
      <c r="A985" s="51"/>
      <c r="B985" s="24"/>
      <c r="C985" s="19" t="s">
        <v>843</v>
      </c>
      <c r="D985" s="7">
        <v>0</v>
      </c>
    </row>
    <row r="986" spans="1:4" x14ac:dyDescent="0.15">
      <c r="A986" s="51"/>
      <c r="B986" s="24"/>
      <c r="C986" s="19" t="s">
        <v>844</v>
      </c>
      <c r="D986" s="7">
        <v>10</v>
      </c>
    </row>
    <row r="987" spans="1:4" x14ac:dyDescent="0.15">
      <c r="A987" s="51"/>
      <c r="B987" s="24"/>
      <c r="C987" s="19" t="s">
        <v>845</v>
      </c>
      <c r="D987" s="7">
        <v>0</v>
      </c>
    </row>
    <row r="988" spans="1:4" x14ac:dyDescent="0.15">
      <c r="A988" s="51"/>
      <c r="B988" s="24"/>
      <c r="C988" s="19" t="s">
        <v>1605</v>
      </c>
      <c r="D988" s="7">
        <v>143</v>
      </c>
    </row>
    <row r="989" spans="1:4" x14ac:dyDescent="0.15">
      <c r="A989" s="51"/>
      <c r="B989" s="24"/>
      <c r="C989" s="19" t="s">
        <v>1606</v>
      </c>
      <c r="D989" s="7">
        <v>40</v>
      </c>
    </row>
    <row r="990" spans="1:4" x14ac:dyDescent="0.15">
      <c r="A990" s="51"/>
      <c r="B990" s="24"/>
      <c r="C990" s="19" t="s">
        <v>1607</v>
      </c>
      <c r="D990" s="7">
        <v>0</v>
      </c>
    </row>
    <row r="991" spans="1:4" x14ac:dyDescent="0.15">
      <c r="A991" s="51"/>
      <c r="B991" s="24"/>
      <c r="C991" s="19" t="s">
        <v>1608</v>
      </c>
      <c r="D991" s="7">
        <v>0</v>
      </c>
    </row>
    <row r="992" spans="1:4" x14ac:dyDescent="0.15">
      <c r="A992" s="51"/>
      <c r="B992" s="24"/>
      <c r="C992" s="19" t="s">
        <v>1609</v>
      </c>
      <c r="D992" s="7">
        <v>0</v>
      </c>
    </row>
    <row r="993" spans="1:4" x14ac:dyDescent="0.15">
      <c r="A993" s="51"/>
      <c r="B993" s="24"/>
      <c r="C993" s="19" t="s">
        <v>1610</v>
      </c>
      <c r="D993" s="7">
        <v>0</v>
      </c>
    </row>
    <row r="994" spans="1:4" x14ac:dyDescent="0.15">
      <c r="A994" s="51"/>
      <c r="B994" s="24"/>
      <c r="C994" s="19" t="s">
        <v>1611</v>
      </c>
      <c r="D994" s="7">
        <v>5152</v>
      </c>
    </row>
    <row r="995" spans="1:4" x14ac:dyDescent="0.15">
      <c r="A995" s="51"/>
      <c r="B995" s="24"/>
      <c r="C995" s="17" t="s">
        <v>1612</v>
      </c>
      <c r="D995" s="3">
        <f>SUM(D996:D1001)</f>
        <v>40</v>
      </c>
    </row>
    <row r="996" spans="1:4" x14ac:dyDescent="0.15">
      <c r="A996" s="51"/>
      <c r="B996" s="24"/>
      <c r="C996" s="19" t="s">
        <v>1210</v>
      </c>
      <c r="D996" s="7">
        <v>0</v>
      </c>
    </row>
    <row r="997" spans="1:4" x14ac:dyDescent="0.15">
      <c r="A997" s="51"/>
      <c r="B997" s="24"/>
      <c r="C997" s="19" t="s">
        <v>1613</v>
      </c>
      <c r="D997" s="7">
        <v>0</v>
      </c>
    </row>
    <row r="998" spans="1:4" x14ac:dyDescent="0.15">
      <c r="A998" s="51"/>
      <c r="B998" s="24"/>
      <c r="C998" s="19" t="s">
        <v>1614</v>
      </c>
      <c r="D998" s="7">
        <v>0</v>
      </c>
    </row>
    <row r="999" spans="1:4" x14ac:dyDescent="0.15">
      <c r="A999" s="51"/>
      <c r="B999" s="24"/>
      <c r="C999" s="19" t="s">
        <v>1615</v>
      </c>
      <c r="D999" s="7">
        <v>0</v>
      </c>
    </row>
    <row r="1000" spans="1:4" x14ac:dyDescent="0.15">
      <c r="A1000" s="51"/>
      <c r="B1000" s="24"/>
      <c r="C1000" s="19" t="s">
        <v>1616</v>
      </c>
      <c r="D1000" s="7">
        <v>0</v>
      </c>
    </row>
    <row r="1001" spans="1:4" x14ac:dyDescent="0.15">
      <c r="A1001" s="51"/>
      <c r="B1001" s="24"/>
      <c r="C1001" s="19" t="s">
        <v>1617</v>
      </c>
      <c r="D1001" s="7">
        <v>40</v>
      </c>
    </row>
    <row r="1002" spans="1:4" x14ac:dyDescent="0.15">
      <c r="A1002" s="51"/>
      <c r="B1002" s="24"/>
      <c r="C1002" s="17" t="s">
        <v>1618</v>
      </c>
      <c r="D1002" s="7">
        <v>0</v>
      </c>
    </row>
    <row r="1003" spans="1:4" x14ac:dyDescent="0.15">
      <c r="A1003" s="51"/>
      <c r="B1003" s="24"/>
      <c r="C1003" s="17" t="s">
        <v>1619</v>
      </c>
      <c r="D1003" s="3">
        <f>SUM(D1004,D1035,D1044,D1055)</f>
        <v>127416</v>
      </c>
    </row>
    <row r="1004" spans="1:4" x14ac:dyDescent="0.15">
      <c r="A1004" s="51"/>
      <c r="B1004" s="24"/>
      <c r="C1004" s="17" t="s">
        <v>1620</v>
      </c>
      <c r="D1004" s="3">
        <f>SUM(D1005:D1034)</f>
        <v>63283</v>
      </c>
    </row>
    <row r="1005" spans="1:4" x14ac:dyDescent="0.15">
      <c r="A1005" s="51"/>
      <c r="B1005" s="24"/>
      <c r="C1005" s="19" t="s">
        <v>843</v>
      </c>
      <c r="D1005" s="7">
        <v>3295</v>
      </c>
    </row>
    <row r="1006" spans="1:4" x14ac:dyDescent="0.15">
      <c r="A1006" s="51"/>
      <c r="B1006" s="24"/>
      <c r="C1006" s="19" t="s">
        <v>844</v>
      </c>
      <c r="D1006" s="7">
        <v>1332</v>
      </c>
    </row>
    <row r="1007" spans="1:4" x14ac:dyDescent="0.15">
      <c r="A1007" s="51"/>
      <c r="B1007" s="24"/>
      <c r="C1007" s="19" t="s">
        <v>845</v>
      </c>
      <c r="D1007" s="7">
        <v>83</v>
      </c>
    </row>
    <row r="1008" spans="1:4" x14ac:dyDescent="0.15">
      <c r="A1008" s="51"/>
      <c r="B1008" s="24"/>
      <c r="C1008" s="19" t="s">
        <v>1621</v>
      </c>
      <c r="D1008" s="7">
        <v>2943</v>
      </c>
    </row>
    <row r="1009" spans="1:4" x14ac:dyDescent="0.15">
      <c r="A1009" s="51"/>
      <c r="B1009" s="24"/>
      <c r="C1009" s="19" t="s">
        <v>1622</v>
      </c>
      <c r="D1009" s="7">
        <v>54</v>
      </c>
    </row>
    <row r="1010" spans="1:4" x14ac:dyDescent="0.15">
      <c r="A1010" s="51"/>
      <c r="B1010" s="24"/>
      <c r="C1010" s="19" t="s">
        <v>1623</v>
      </c>
      <c r="D1010" s="7">
        <v>0</v>
      </c>
    </row>
    <row r="1011" spans="1:4" x14ac:dyDescent="0.15">
      <c r="A1011" s="51"/>
      <c r="B1011" s="24"/>
      <c r="C1011" s="19" t="s">
        <v>1624</v>
      </c>
      <c r="D1011" s="7">
        <v>0</v>
      </c>
    </row>
    <row r="1012" spans="1:4" x14ac:dyDescent="0.15">
      <c r="A1012" s="51"/>
      <c r="B1012" s="24"/>
      <c r="C1012" s="19" t="s">
        <v>1625</v>
      </c>
      <c r="D1012" s="7">
        <v>257</v>
      </c>
    </row>
    <row r="1013" spans="1:4" x14ac:dyDescent="0.15">
      <c r="A1013" s="51"/>
      <c r="B1013" s="24"/>
      <c r="C1013" s="19" t="s">
        <v>1626</v>
      </c>
      <c r="D1013" s="7">
        <v>0</v>
      </c>
    </row>
    <row r="1014" spans="1:4" x14ac:dyDescent="0.15">
      <c r="A1014" s="51"/>
      <c r="B1014" s="24"/>
      <c r="C1014" s="19" t="s">
        <v>1627</v>
      </c>
      <c r="D1014" s="7">
        <v>55</v>
      </c>
    </row>
    <row r="1015" spans="1:4" x14ac:dyDescent="0.15">
      <c r="A1015" s="51"/>
      <c r="B1015" s="24"/>
      <c r="C1015" s="19" t="s">
        <v>1628</v>
      </c>
      <c r="D1015" s="7">
        <v>10004</v>
      </c>
    </row>
    <row r="1016" spans="1:4" x14ac:dyDescent="0.15">
      <c r="A1016" s="51"/>
      <c r="B1016" s="24"/>
      <c r="C1016" s="19" t="s">
        <v>1629</v>
      </c>
      <c r="D1016" s="7">
        <v>1684</v>
      </c>
    </row>
    <row r="1017" spans="1:4" x14ac:dyDescent="0.15">
      <c r="A1017" s="51"/>
      <c r="B1017" s="24"/>
      <c r="C1017" s="19" t="s">
        <v>1630</v>
      </c>
      <c r="D1017" s="7">
        <v>0</v>
      </c>
    </row>
    <row r="1018" spans="1:4" x14ac:dyDescent="0.15">
      <c r="A1018" s="51"/>
      <c r="B1018" s="24"/>
      <c r="C1018" s="19" t="s">
        <v>1631</v>
      </c>
      <c r="D1018" s="7">
        <v>0</v>
      </c>
    </row>
    <row r="1019" spans="1:4" x14ac:dyDescent="0.15">
      <c r="A1019" s="51"/>
      <c r="B1019" s="24"/>
      <c r="C1019" s="19" t="s">
        <v>1632</v>
      </c>
      <c r="D1019" s="7">
        <v>3516</v>
      </c>
    </row>
    <row r="1020" spans="1:4" x14ac:dyDescent="0.15">
      <c r="A1020" s="51"/>
      <c r="B1020" s="24"/>
      <c r="C1020" s="19" t="s">
        <v>1633</v>
      </c>
      <c r="D1020" s="7">
        <v>66</v>
      </c>
    </row>
    <row r="1021" spans="1:4" x14ac:dyDescent="0.15">
      <c r="A1021" s="51"/>
      <c r="B1021" s="24"/>
      <c r="C1021" s="19" t="s">
        <v>1634</v>
      </c>
      <c r="D1021" s="7">
        <v>0</v>
      </c>
    </row>
    <row r="1022" spans="1:4" x14ac:dyDescent="0.15">
      <c r="A1022" s="51"/>
      <c r="B1022" s="24"/>
      <c r="C1022" s="19" t="s">
        <v>1635</v>
      </c>
      <c r="D1022" s="7">
        <v>1808</v>
      </c>
    </row>
    <row r="1023" spans="1:4" x14ac:dyDescent="0.15">
      <c r="A1023" s="51"/>
      <c r="B1023" s="24"/>
      <c r="C1023" s="19" t="s">
        <v>1636</v>
      </c>
      <c r="D1023" s="7">
        <v>0</v>
      </c>
    </row>
    <row r="1024" spans="1:4" x14ac:dyDescent="0.15">
      <c r="A1024" s="51"/>
      <c r="B1024" s="24"/>
      <c r="C1024" s="19" t="s">
        <v>1637</v>
      </c>
      <c r="D1024" s="7">
        <v>0</v>
      </c>
    </row>
    <row r="1025" spans="1:4" x14ac:dyDescent="0.15">
      <c r="A1025" s="51"/>
      <c r="B1025" s="24"/>
      <c r="C1025" s="19" t="s">
        <v>1638</v>
      </c>
      <c r="D1025" s="7">
        <v>118</v>
      </c>
    </row>
    <row r="1026" spans="1:4" x14ac:dyDescent="0.15">
      <c r="A1026" s="51"/>
      <c r="B1026" s="24"/>
      <c r="C1026" s="19" t="s">
        <v>1639</v>
      </c>
      <c r="D1026" s="7">
        <v>0</v>
      </c>
    </row>
    <row r="1027" spans="1:4" x14ac:dyDescent="0.15">
      <c r="A1027" s="51"/>
      <c r="B1027" s="24"/>
      <c r="C1027" s="19" t="s">
        <v>1640</v>
      </c>
      <c r="D1027" s="7">
        <v>0</v>
      </c>
    </row>
    <row r="1028" spans="1:4" x14ac:dyDescent="0.15">
      <c r="A1028" s="51"/>
      <c r="B1028" s="24"/>
      <c r="C1028" s="19" t="s">
        <v>1641</v>
      </c>
      <c r="D1028" s="7">
        <v>0</v>
      </c>
    </row>
    <row r="1029" spans="1:4" x14ac:dyDescent="0.15">
      <c r="A1029" s="51"/>
      <c r="B1029" s="24"/>
      <c r="C1029" s="19" t="s">
        <v>1642</v>
      </c>
      <c r="D1029" s="7">
        <v>0</v>
      </c>
    </row>
    <row r="1030" spans="1:4" x14ac:dyDescent="0.15">
      <c r="A1030" s="51"/>
      <c r="B1030" s="24"/>
      <c r="C1030" s="19" t="s">
        <v>1643</v>
      </c>
      <c r="D1030" s="7">
        <v>283</v>
      </c>
    </row>
    <row r="1031" spans="1:4" x14ac:dyDescent="0.15">
      <c r="A1031" s="51"/>
      <c r="B1031" s="24"/>
      <c r="C1031" s="19" t="s">
        <v>1644</v>
      </c>
      <c r="D1031" s="7">
        <v>0</v>
      </c>
    </row>
    <row r="1032" spans="1:4" x14ac:dyDescent="0.15">
      <c r="A1032" s="51"/>
      <c r="B1032" s="24"/>
      <c r="C1032" s="19" t="s">
        <v>1645</v>
      </c>
      <c r="D1032" s="7">
        <v>0</v>
      </c>
    </row>
    <row r="1033" spans="1:4" x14ac:dyDescent="0.15">
      <c r="A1033" s="51"/>
      <c r="B1033" s="24"/>
      <c r="C1033" s="19" t="s">
        <v>1646</v>
      </c>
      <c r="D1033" s="7">
        <v>232</v>
      </c>
    </row>
    <row r="1034" spans="1:4" x14ac:dyDescent="0.15">
      <c r="A1034" s="51"/>
      <c r="B1034" s="24"/>
      <c r="C1034" s="19" t="s">
        <v>1647</v>
      </c>
      <c r="D1034" s="7">
        <v>37553</v>
      </c>
    </row>
    <row r="1035" spans="1:4" x14ac:dyDescent="0.15">
      <c r="A1035" s="51"/>
      <c r="B1035" s="24"/>
      <c r="C1035" s="17" t="s">
        <v>1648</v>
      </c>
      <c r="D1035" s="3">
        <f>SUM(D1036:D1043)</f>
        <v>64115</v>
      </c>
    </row>
    <row r="1036" spans="1:4" x14ac:dyDescent="0.15">
      <c r="A1036" s="51"/>
      <c r="B1036" s="24"/>
      <c r="C1036" s="19" t="s">
        <v>843</v>
      </c>
      <c r="D1036" s="7">
        <v>0</v>
      </c>
    </row>
    <row r="1037" spans="1:4" x14ac:dyDescent="0.15">
      <c r="A1037" s="51"/>
      <c r="B1037" s="24"/>
      <c r="C1037" s="19" t="s">
        <v>844</v>
      </c>
      <c r="D1037" s="7">
        <v>5</v>
      </c>
    </row>
    <row r="1038" spans="1:4" x14ac:dyDescent="0.15">
      <c r="A1038" s="51"/>
      <c r="B1038" s="24"/>
      <c r="C1038" s="19" t="s">
        <v>845</v>
      </c>
      <c r="D1038" s="7">
        <v>80</v>
      </c>
    </row>
    <row r="1039" spans="1:4" x14ac:dyDescent="0.15">
      <c r="A1039" s="51"/>
      <c r="B1039" s="24"/>
      <c r="C1039" s="19" t="s">
        <v>1649</v>
      </c>
      <c r="D1039" s="7">
        <v>64030</v>
      </c>
    </row>
    <row r="1040" spans="1:4" x14ac:dyDescent="0.15">
      <c r="A1040" s="51"/>
      <c r="B1040" s="24"/>
      <c r="C1040" s="19" t="s">
        <v>1650</v>
      </c>
      <c r="D1040" s="7">
        <v>0</v>
      </c>
    </row>
    <row r="1041" spans="1:4" x14ac:dyDescent="0.15">
      <c r="A1041" s="51"/>
      <c r="B1041" s="24"/>
      <c r="C1041" s="19" t="s">
        <v>1651</v>
      </c>
      <c r="D1041" s="7">
        <v>0</v>
      </c>
    </row>
    <row r="1042" spans="1:4" x14ac:dyDescent="0.15">
      <c r="A1042" s="51"/>
      <c r="B1042" s="24"/>
      <c r="C1042" s="19" t="s">
        <v>1652</v>
      </c>
      <c r="D1042" s="7">
        <v>0</v>
      </c>
    </row>
    <row r="1043" spans="1:4" x14ac:dyDescent="0.15">
      <c r="A1043" s="51"/>
      <c r="B1043" s="24"/>
      <c r="C1043" s="19" t="s">
        <v>1653</v>
      </c>
      <c r="D1043" s="7">
        <v>0</v>
      </c>
    </row>
    <row r="1044" spans="1:4" x14ac:dyDescent="0.15">
      <c r="A1044" s="51"/>
      <c r="B1044" s="24"/>
      <c r="C1044" s="17" t="s">
        <v>1654</v>
      </c>
      <c r="D1044" s="3">
        <f>SUM(D1045:D1054)</f>
        <v>0</v>
      </c>
    </row>
    <row r="1045" spans="1:4" x14ac:dyDescent="0.15">
      <c r="A1045" s="51"/>
      <c r="B1045" s="24"/>
      <c r="C1045" s="19" t="s">
        <v>843</v>
      </c>
      <c r="D1045" s="7">
        <v>0</v>
      </c>
    </row>
    <row r="1046" spans="1:4" x14ac:dyDescent="0.15">
      <c r="A1046" s="51"/>
      <c r="B1046" s="24"/>
      <c r="C1046" s="19" t="s">
        <v>844</v>
      </c>
      <c r="D1046" s="7">
        <v>0</v>
      </c>
    </row>
    <row r="1047" spans="1:4" x14ac:dyDescent="0.15">
      <c r="A1047" s="51"/>
      <c r="B1047" s="24"/>
      <c r="C1047" s="19" t="s">
        <v>845</v>
      </c>
      <c r="D1047" s="7">
        <v>0</v>
      </c>
    </row>
    <row r="1048" spans="1:4" x14ac:dyDescent="0.15">
      <c r="A1048" s="51"/>
      <c r="B1048" s="24"/>
      <c r="C1048" s="19" t="s">
        <v>1655</v>
      </c>
      <c r="D1048" s="7">
        <v>0</v>
      </c>
    </row>
    <row r="1049" spans="1:4" x14ac:dyDescent="0.15">
      <c r="A1049" s="51"/>
      <c r="B1049" s="24"/>
      <c r="C1049" s="19" t="s">
        <v>1656</v>
      </c>
      <c r="D1049" s="7">
        <v>0</v>
      </c>
    </row>
    <row r="1050" spans="1:4" x14ac:dyDescent="0.15">
      <c r="A1050" s="51"/>
      <c r="B1050" s="24"/>
      <c r="C1050" s="19" t="s">
        <v>1657</v>
      </c>
      <c r="D1050" s="7">
        <v>0</v>
      </c>
    </row>
    <row r="1051" spans="1:4" x14ac:dyDescent="0.15">
      <c r="A1051" s="51"/>
      <c r="B1051" s="24"/>
      <c r="C1051" s="19" t="s">
        <v>1658</v>
      </c>
      <c r="D1051" s="7">
        <v>0</v>
      </c>
    </row>
    <row r="1052" spans="1:4" x14ac:dyDescent="0.15">
      <c r="A1052" s="51"/>
      <c r="B1052" s="24"/>
      <c r="C1052" s="19" t="s">
        <v>1659</v>
      </c>
      <c r="D1052" s="7">
        <v>0</v>
      </c>
    </row>
    <row r="1053" spans="1:4" x14ac:dyDescent="0.15">
      <c r="A1053" s="51"/>
      <c r="B1053" s="24"/>
      <c r="C1053" s="19" t="s">
        <v>1660</v>
      </c>
      <c r="D1053" s="7">
        <v>0</v>
      </c>
    </row>
    <row r="1054" spans="1:4" x14ac:dyDescent="0.15">
      <c r="A1054" s="51"/>
      <c r="B1054" s="24"/>
      <c r="C1054" s="19" t="s">
        <v>1661</v>
      </c>
      <c r="D1054" s="7">
        <v>0</v>
      </c>
    </row>
    <row r="1055" spans="1:4" x14ac:dyDescent="0.15">
      <c r="A1055" s="51"/>
      <c r="B1055" s="24"/>
      <c r="C1055" s="17" t="s">
        <v>1662</v>
      </c>
      <c r="D1055" s="3">
        <f>SUM(D1056:D1057)</f>
        <v>18</v>
      </c>
    </row>
    <row r="1056" spans="1:4" x14ac:dyDescent="0.15">
      <c r="A1056" s="51"/>
      <c r="B1056" s="24"/>
      <c r="C1056" s="19" t="s">
        <v>1663</v>
      </c>
      <c r="D1056" s="7">
        <v>0</v>
      </c>
    </row>
    <row r="1057" spans="1:4" x14ac:dyDescent="0.15">
      <c r="A1057" s="51"/>
      <c r="B1057" s="24"/>
      <c r="C1057" s="19" t="s">
        <v>1664</v>
      </c>
      <c r="D1057" s="7">
        <v>18</v>
      </c>
    </row>
    <row r="1058" spans="1:4" x14ac:dyDescent="0.15">
      <c r="A1058" s="51"/>
      <c r="B1058" s="24"/>
      <c r="C1058" s="17" t="s">
        <v>1665</v>
      </c>
      <c r="D1058" s="3">
        <f>SUM(D1059,D1069,D1085,D1090,D1105,D1121,D1128,D1135,D1155,D1179,D1194,D1213,D1221,D1230,D1237,D1244,D1245,D1246,D1252)</f>
        <v>119818</v>
      </c>
    </row>
    <row r="1059" spans="1:4" x14ac:dyDescent="0.15">
      <c r="A1059" s="51"/>
      <c r="B1059" s="24"/>
      <c r="C1059" s="17" t="s">
        <v>1666</v>
      </c>
      <c r="D1059" s="3">
        <f>SUM(D1060:D1068)</f>
        <v>0</v>
      </c>
    </row>
    <row r="1060" spans="1:4" x14ac:dyDescent="0.15">
      <c r="A1060" s="51"/>
      <c r="B1060" s="24"/>
      <c r="C1060" s="19" t="s">
        <v>843</v>
      </c>
      <c r="D1060" s="7">
        <v>0</v>
      </c>
    </row>
    <row r="1061" spans="1:4" x14ac:dyDescent="0.15">
      <c r="A1061" s="51"/>
      <c r="B1061" s="24"/>
      <c r="C1061" s="19" t="s">
        <v>844</v>
      </c>
      <c r="D1061" s="7">
        <v>0</v>
      </c>
    </row>
    <row r="1062" spans="1:4" x14ac:dyDescent="0.15">
      <c r="A1062" s="51"/>
      <c r="B1062" s="24"/>
      <c r="C1062" s="19" t="s">
        <v>845</v>
      </c>
      <c r="D1062" s="7">
        <v>0</v>
      </c>
    </row>
    <row r="1063" spans="1:4" x14ac:dyDescent="0.15">
      <c r="A1063" s="51"/>
      <c r="B1063" s="24"/>
      <c r="C1063" s="19" t="s">
        <v>1667</v>
      </c>
      <c r="D1063" s="7">
        <v>0</v>
      </c>
    </row>
    <row r="1064" spans="1:4" x14ac:dyDescent="0.15">
      <c r="A1064" s="51"/>
      <c r="B1064" s="24"/>
      <c r="C1064" s="19" t="s">
        <v>1668</v>
      </c>
      <c r="D1064" s="7">
        <v>0</v>
      </c>
    </row>
    <row r="1065" spans="1:4" x14ac:dyDescent="0.15">
      <c r="A1065" s="51"/>
      <c r="B1065" s="24"/>
      <c r="C1065" s="19" t="s">
        <v>1669</v>
      </c>
      <c r="D1065" s="7">
        <v>0</v>
      </c>
    </row>
    <row r="1066" spans="1:4" x14ac:dyDescent="0.15">
      <c r="A1066" s="51"/>
      <c r="B1066" s="24"/>
      <c r="C1066" s="19" t="s">
        <v>1670</v>
      </c>
      <c r="D1066" s="7">
        <v>0</v>
      </c>
    </row>
    <row r="1067" spans="1:4" x14ac:dyDescent="0.15">
      <c r="A1067" s="51"/>
      <c r="B1067" s="24"/>
      <c r="C1067" s="19" t="s">
        <v>1671</v>
      </c>
      <c r="D1067" s="7">
        <v>0</v>
      </c>
    </row>
    <row r="1068" spans="1:4" x14ac:dyDescent="0.15">
      <c r="A1068" s="51"/>
      <c r="B1068" s="24"/>
      <c r="C1068" s="19" t="s">
        <v>1672</v>
      </c>
      <c r="D1068" s="7">
        <v>0</v>
      </c>
    </row>
    <row r="1069" spans="1:4" x14ac:dyDescent="0.15">
      <c r="A1069" s="51"/>
      <c r="B1069" s="24"/>
      <c r="C1069" s="17" t="s">
        <v>1673</v>
      </c>
      <c r="D1069" s="3">
        <f>SUM(D1070:D1084)</f>
        <v>1990</v>
      </c>
    </row>
    <row r="1070" spans="1:4" x14ac:dyDescent="0.15">
      <c r="A1070" s="51"/>
      <c r="B1070" s="24"/>
      <c r="C1070" s="19" t="s">
        <v>843</v>
      </c>
      <c r="D1070" s="7">
        <v>0</v>
      </c>
    </row>
    <row r="1071" spans="1:4" x14ac:dyDescent="0.15">
      <c r="A1071" s="51"/>
      <c r="B1071" s="24"/>
      <c r="C1071" s="19" t="s">
        <v>844</v>
      </c>
      <c r="D1071" s="7">
        <v>0</v>
      </c>
    </row>
    <row r="1072" spans="1:4" x14ac:dyDescent="0.15">
      <c r="A1072" s="51"/>
      <c r="B1072" s="24"/>
      <c r="C1072" s="19" t="s">
        <v>845</v>
      </c>
      <c r="D1072" s="7">
        <v>0</v>
      </c>
    </row>
    <row r="1073" spans="1:4" x14ac:dyDescent="0.15">
      <c r="A1073" s="51"/>
      <c r="B1073" s="24"/>
      <c r="C1073" s="19" t="s">
        <v>1674</v>
      </c>
      <c r="D1073" s="7">
        <v>0</v>
      </c>
    </row>
    <row r="1074" spans="1:4" x14ac:dyDescent="0.15">
      <c r="A1074" s="51"/>
      <c r="B1074" s="24"/>
      <c r="C1074" s="19" t="s">
        <v>1675</v>
      </c>
      <c r="D1074" s="7">
        <v>0</v>
      </c>
    </row>
    <row r="1075" spans="1:4" x14ac:dyDescent="0.15">
      <c r="A1075" s="51"/>
      <c r="B1075" s="24"/>
      <c r="C1075" s="19" t="s">
        <v>1676</v>
      </c>
      <c r="D1075" s="7">
        <v>0</v>
      </c>
    </row>
    <row r="1076" spans="1:4" x14ac:dyDescent="0.15">
      <c r="A1076" s="51"/>
      <c r="B1076" s="24"/>
      <c r="C1076" s="19" t="s">
        <v>1677</v>
      </c>
      <c r="D1076" s="7">
        <v>0</v>
      </c>
    </row>
    <row r="1077" spans="1:4" x14ac:dyDescent="0.15">
      <c r="A1077" s="51"/>
      <c r="B1077" s="24"/>
      <c r="C1077" s="19" t="s">
        <v>1678</v>
      </c>
      <c r="D1077" s="7">
        <v>0</v>
      </c>
    </row>
    <row r="1078" spans="1:4" x14ac:dyDescent="0.15">
      <c r="A1078" s="51"/>
      <c r="B1078" s="24"/>
      <c r="C1078" s="19" t="s">
        <v>1679</v>
      </c>
      <c r="D1078" s="7">
        <v>0</v>
      </c>
    </row>
    <row r="1079" spans="1:4" x14ac:dyDescent="0.15">
      <c r="A1079" s="51"/>
      <c r="B1079" s="24"/>
      <c r="C1079" s="19" t="s">
        <v>1680</v>
      </c>
      <c r="D1079" s="7">
        <v>30</v>
      </c>
    </row>
    <row r="1080" spans="1:4" x14ac:dyDescent="0.15">
      <c r="A1080" s="51"/>
      <c r="B1080" s="24"/>
      <c r="C1080" s="19" t="s">
        <v>1681</v>
      </c>
      <c r="D1080" s="7">
        <v>0</v>
      </c>
    </row>
    <row r="1081" spans="1:4" x14ac:dyDescent="0.15">
      <c r="A1081" s="51"/>
      <c r="B1081" s="24"/>
      <c r="C1081" s="19" t="s">
        <v>1682</v>
      </c>
      <c r="D1081" s="7">
        <v>0</v>
      </c>
    </row>
    <row r="1082" spans="1:4" x14ac:dyDescent="0.15">
      <c r="A1082" s="51"/>
      <c r="B1082" s="24"/>
      <c r="C1082" s="19" t="s">
        <v>1683</v>
      </c>
      <c r="D1082" s="7">
        <v>0</v>
      </c>
    </row>
    <row r="1083" spans="1:4" x14ac:dyDescent="0.15">
      <c r="A1083" s="51"/>
      <c r="B1083" s="24"/>
      <c r="C1083" s="19" t="s">
        <v>1684</v>
      </c>
      <c r="D1083" s="7">
        <v>0</v>
      </c>
    </row>
    <row r="1084" spans="1:4" x14ac:dyDescent="0.15">
      <c r="A1084" s="51"/>
      <c r="B1084" s="24"/>
      <c r="C1084" s="19" t="s">
        <v>1685</v>
      </c>
      <c r="D1084" s="7">
        <v>1960</v>
      </c>
    </row>
    <row r="1085" spans="1:4" x14ac:dyDescent="0.15">
      <c r="A1085" s="51"/>
      <c r="B1085" s="24"/>
      <c r="C1085" s="17" t="s">
        <v>1686</v>
      </c>
      <c r="D1085" s="3">
        <f>SUM(D1086:D1089)</f>
        <v>0</v>
      </c>
    </row>
    <row r="1086" spans="1:4" x14ac:dyDescent="0.15">
      <c r="A1086" s="51"/>
      <c r="B1086" s="24"/>
      <c r="C1086" s="19" t="s">
        <v>843</v>
      </c>
      <c r="D1086" s="7">
        <v>0</v>
      </c>
    </row>
    <row r="1087" spans="1:4" x14ac:dyDescent="0.15">
      <c r="A1087" s="51"/>
      <c r="B1087" s="24"/>
      <c r="C1087" s="19" t="s">
        <v>844</v>
      </c>
      <c r="D1087" s="7">
        <v>0</v>
      </c>
    </row>
    <row r="1088" spans="1:4" x14ac:dyDescent="0.15">
      <c r="A1088" s="51"/>
      <c r="B1088" s="24"/>
      <c r="C1088" s="19" t="s">
        <v>845</v>
      </c>
      <c r="D1088" s="7">
        <v>0</v>
      </c>
    </row>
    <row r="1089" spans="1:4" x14ac:dyDescent="0.15">
      <c r="A1089" s="51"/>
      <c r="B1089" s="24"/>
      <c r="C1089" s="19" t="s">
        <v>1687</v>
      </c>
      <c r="D1089" s="7">
        <v>0</v>
      </c>
    </row>
    <row r="1090" spans="1:4" x14ac:dyDescent="0.15">
      <c r="A1090" s="51"/>
      <c r="B1090" s="24"/>
      <c r="C1090" s="17" t="s">
        <v>1688</v>
      </c>
      <c r="D1090" s="3">
        <f>SUM(D1091:D1104)</f>
        <v>31444</v>
      </c>
    </row>
    <row r="1091" spans="1:4" x14ac:dyDescent="0.15">
      <c r="A1091" s="51"/>
      <c r="B1091" s="24"/>
      <c r="C1091" s="19" t="s">
        <v>843</v>
      </c>
      <c r="D1091" s="7">
        <v>0</v>
      </c>
    </row>
    <row r="1092" spans="1:4" x14ac:dyDescent="0.15">
      <c r="A1092" s="51"/>
      <c r="B1092" s="24"/>
      <c r="C1092" s="19" t="s">
        <v>844</v>
      </c>
      <c r="D1092" s="7">
        <v>0</v>
      </c>
    </row>
    <row r="1093" spans="1:4" x14ac:dyDescent="0.15">
      <c r="A1093" s="51"/>
      <c r="B1093" s="24"/>
      <c r="C1093" s="19" t="s">
        <v>845</v>
      </c>
      <c r="D1093" s="7">
        <v>0</v>
      </c>
    </row>
    <row r="1094" spans="1:4" x14ac:dyDescent="0.15">
      <c r="A1094" s="51"/>
      <c r="B1094" s="24"/>
      <c r="C1094" s="19" t="s">
        <v>1689</v>
      </c>
      <c r="D1094" s="7">
        <v>0</v>
      </c>
    </row>
    <row r="1095" spans="1:4" x14ac:dyDescent="0.15">
      <c r="A1095" s="51"/>
      <c r="B1095" s="24"/>
      <c r="C1095" s="19" t="s">
        <v>1690</v>
      </c>
      <c r="D1095" s="7">
        <v>0</v>
      </c>
    </row>
    <row r="1096" spans="1:4" x14ac:dyDescent="0.15">
      <c r="A1096" s="51"/>
      <c r="B1096" s="24"/>
      <c r="C1096" s="19" t="s">
        <v>1691</v>
      </c>
      <c r="D1096" s="7">
        <v>0</v>
      </c>
    </row>
    <row r="1097" spans="1:4" x14ac:dyDescent="0.15">
      <c r="A1097" s="51"/>
      <c r="B1097" s="24"/>
      <c r="C1097" s="19" t="s">
        <v>1692</v>
      </c>
      <c r="D1097" s="7">
        <v>0</v>
      </c>
    </row>
    <row r="1098" spans="1:4" x14ac:dyDescent="0.15">
      <c r="A1098" s="51"/>
      <c r="B1098" s="24"/>
      <c r="C1098" s="19" t="s">
        <v>1693</v>
      </c>
      <c r="D1098" s="7">
        <v>0</v>
      </c>
    </row>
    <row r="1099" spans="1:4" x14ac:dyDescent="0.15">
      <c r="A1099" s="51"/>
      <c r="B1099" s="24"/>
      <c r="C1099" s="19" t="s">
        <v>1694</v>
      </c>
      <c r="D1099" s="7">
        <v>0</v>
      </c>
    </row>
    <row r="1100" spans="1:4" x14ac:dyDescent="0.15">
      <c r="A1100" s="51"/>
      <c r="B1100" s="24"/>
      <c r="C1100" s="19" t="s">
        <v>1695</v>
      </c>
      <c r="D1100" s="7">
        <v>0</v>
      </c>
    </row>
    <row r="1101" spans="1:4" x14ac:dyDescent="0.15">
      <c r="A1101" s="51"/>
      <c r="B1101" s="24"/>
      <c r="C1101" s="19" t="s">
        <v>1696</v>
      </c>
      <c r="D1101" s="7">
        <v>0</v>
      </c>
    </row>
    <row r="1102" spans="1:4" x14ac:dyDescent="0.15">
      <c r="A1102" s="51"/>
      <c r="B1102" s="24"/>
      <c r="C1102" s="19" t="s">
        <v>1697</v>
      </c>
      <c r="D1102" s="7">
        <v>0</v>
      </c>
    </row>
    <row r="1103" spans="1:4" x14ac:dyDescent="0.15">
      <c r="A1103" s="51"/>
      <c r="B1103" s="24"/>
      <c r="C1103" s="19" t="s">
        <v>852</v>
      </c>
      <c r="D1103" s="7">
        <v>0</v>
      </c>
    </row>
    <row r="1104" spans="1:4" x14ac:dyDescent="0.15">
      <c r="A1104" s="51"/>
      <c r="B1104" s="24"/>
      <c r="C1104" s="19" t="s">
        <v>1698</v>
      </c>
      <c r="D1104" s="7">
        <v>31444</v>
      </c>
    </row>
    <row r="1105" spans="1:4" x14ac:dyDescent="0.15">
      <c r="A1105" s="51"/>
      <c r="B1105" s="24"/>
      <c r="C1105" s="17" t="s">
        <v>1699</v>
      </c>
      <c r="D1105" s="3">
        <f>SUM(D1106:D1120)</f>
        <v>1087</v>
      </c>
    </row>
    <row r="1106" spans="1:4" x14ac:dyDescent="0.15">
      <c r="A1106" s="51"/>
      <c r="B1106" s="24"/>
      <c r="C1106" s="19" t="s">
        <v>843</v>
      </c>
      <c r="D1106" s="7">
        <v>0</v>
      </c>
    </row>
    <row r="1107" spans="1:4" x14ac:dyDescent="0.15">
      <c r="A1107" s="51"/>
      <c r="B1107" s="24"/>
      <c r="C1107" s="19" t="s">
        <v>844</v>
      </c>
      <c r="D1107" s="7">
        <v>564</v>
      </c>
    </row>
    <row r="1108" spans="1:4" x14ac:dyDescent="0.15">
      <c r="A1108" s="51"/>
      <c r="B1108" s="24"/>
      <c r="C1108" s="19" t="s">
        <v>845</v>
      </c>
      <c r="D1108" s="7">
        <v>0</v>
      </c>
    </row>
    <row r="1109" spans="1:4" x14ac:dyDescent="0.15">
      <c r="A1109" s="51"/>
      <c r="B1109" s="24"/>
      <c r="C1109" s="19" t="s">
        <v>1700</v>
      </c>
      <c r="D1109" s="7">
        <v>0</v>
      </c>
    </row>
    <row r="1110" spans="1:4" x14ac:dyDescent="0.15">
      <c r="A1110" s="51"/>
      <c r="B1110" s="24"/>
      <c r="C1110" s="19" t="s">
        <v>1701</v>
      </c>
      <c r="D1110" s="7">
        <v>0</v>
      </c>
    </row>
    <row r="1111" spans="1:4" x14ac:dyDescent="0.15">
      <c r="A1111" s="51"/>
      <c r="B1111" s="24"/>
      <c r="C1111" s="19" t="s">
        <v>1702</v>
      </c>
      <c r="D1111" s="7">
        <v>0</v>
      </c>
    </row>
    <row r="1112" spans="1:4" x14ac:dyDescent="0.15">
      <c r="A1112" s="51"/>
      <c r="B1112" s="24"/>
      <c r="C1112" s="19" t="s">
        <v>1703</v>
      </c>
      <c r="D1112" s="7">
        <v>0</v>
      </c>
    </row>
    <row r="1113" spans="1:4" x14ac:dyDescent="0.15">
      <c r="A1113" s="51"/>
      <c r="B1113" s="24"/>
      <c r="C1113" s="19" t="s">
        <v>1704</v>
      </c>
      <c r="D1113" s="7">
        <v>323</v>
      </c>
    </row>
    <row r="1114" spans="1:4" x14ac:dyDescent="0.15">
      <c r="A1114" s="51"/>
      <c r="B1114" s="24"/>
      <c r="C1114" s="19" t="s">
        <v>1705</v>
      </c>
      <c r="D1114" s="7">
        <v>0</v>
      </c>
    </row>
    <row r="1115" spans="1:4" x14ac:dyDescent="0.15">
      <c r="A1115" s="51"/>
      <c r="B1115" s="24"/>
      <c r="C1115" s="19" t="s">
        <v>1706</v>
      </c>
      <c r="D1115" s="7">
        <v>200</v>
      </c>
    </row>
    <row r="1116" spans="1:4" x14ac:dyDescent="0.15">
      <c r="A1116" s="51"/>
      <c r="B1116" s="24"/>
      <c r="C1116" s="19" t="s">
        <v>1707</v>
      </c>
      <c r="D1116" s="7">
        <v>0</v>
      </c>
    </row>
    <row r="1117" spans="1:4" x14ac:dyDescent="0.15">
      <c r="A1117" s="51"/>
      <c r="B1117" s="24"/>
      <c r="C1117" s="19" t="s">
        <v>1708</v>
      </c>
      <c r="D1117" s="7">
        <v>0</v>
      </c>
    </row>
    <row r="1118" spans="1:4" x14ac:dyDescent="0.15">
      <c r="A1118" s="51"/>
      <c r="B1118" s="24"/>
      <c r="C1118" s="19" t="s">
        <v>1709</v>
      </c>
      <c r="D1118" s="7">
        <v>0</v>
      </c>
    </row>
    <row r="1119" spans="1:4" x14ac:dyDescent="0.15">
      <c r="A1119" s="51"/>
      <c r="B1119" s="24"/>
      <c r="C1119" s="19" t="s">
        <v>1710</v>
      </c>
      <c r="D1119" s="7">
        <v>0</v>
      </c>
    </row>
    <row r="1120" spans="1:4" x14ac:dyDescent="0.15">
      <c r="A1120" s="51"/>
      <c r="B1120" s="24"/>
      <c r="C1120" s="19" t="s">
        <v>1711</v>
      </c>
      <c r="D1120" s="7">
        <v>0</v>
      </c>
    </row>
    <row r="1121" spans="1:4" x14ac:dyDescent="0.15">
      <c r="A1121" s="51"/>
      <c r="B1121" s="24"/>
      <c r="C1121" s="17" t="s">
        <v>1712</v>
      </c>
      <c r="D1121" s="3">
        <f>SUM(D1122:D1127)</f>
        <v>1522</v>
      </c>
    </row>
    <row r="1122" spans="1:4" x14ac:dyDescent="0.15">
      <c r="A1122" s="51"/>
      <c r="B1122" s="24"/>
      <c r="C1122" s="19" t="s">
        <v>843</v>
      </c>
      <c r="D1122" s="7">
        <v>283</v>
      </c>
    </row>
    <row r="1123" spans="1:4" x14ac:dyDescent="0.15">
      <c r="A1123" s="51"/>
      <c r="B1123" s="24"/>
      <c r="C1123" s="19" t="s">
        <v>844</v>
      </c>
      <c r="D1123" s="7">
        <v>626</v>
      </c>
    </row>
    <row r="1124" spans="1:4" x14ac:dyDescent="0.15">
      <c r="A1124" s="51"/>
      <c r="B1124" s="24"/>
      <c r="C1124" s="19" t="s">
        <v>845</v>
      </c>
      <c r="D1124" s="7">
        <v>0</v>
      </c>
    </row>
    <row r="1125" spans="1:4" x14ac:dyDescent="0.15">
      <c r="A1125" s="51"/>
      <c r="B1125" s="24"/>
      <c r="C1125" s="19" t="s">
        <v>1713</v>
      </c>
      <c r="D1125" s="7">
        <v>172</v>
      </c>
    </row>
    <row r="1126" spans="1:4" x14ac:dyDescent="0.15">
      <c r="A1126" s="51"/>
      <c r="B1126" s="24"/>
      <c r="C1126" s="19" t="s">
        <v>1714</v>
      </c>
      <c r="D1126" s="7">
        <v>127</v>
      </c>
    </row>
    <row r="1127" spans="1:4" x14ac:dyDescent="0.15">
      <c r="A1127" s="51"/>
      <c r="B1127" s="24"/>
      <c r="C1127" s="19" t="s">
        <v>1715</v>
      </c>
      <c r="D1127" s="7">
        <v>314</v>
      </c>
    </row>
    <row r="1128" spans="1:4" x14ac:dyDescent="0.15">
      <c r="A1128" s="51"/>
      <c r="B1128" s="24"/>
      <c r="C1128" s="17" t="s">
        <v>1716</v>
      </c>
      <c r="D1128" s="3">
        <f>SUM(D1129:D1134)</f>
        <v>1462</v>
      </c>
    </row>
    <row r="1129" spans="1:4" x14ac:dyDescent="0.15">
      <c r="A1129" s="51"/>
      <c r="B1129" s="24"/>
      <c r="C1129" s="19" t="s">
        <v>843</v>
      </c>
      <c r="D1129" s="7">
        <v>0</v>
      </c>
    </row>
    <row r="1130" spans="1:4" x14ac:dyDescent="0.15">
      <c r="A1130" s="51"/>
      <c r="B1130" s="24"/>
      <c r="C1130" s="19" t="s">
        <v>844</v>
      </c>
      <c r="D1130" s="7">
        <v>0</v>
      </c>
    </row>
    <row r="1131" spans="1:4" x14ac:dyDescent="0.15">
      <c r="A1131" s="51"/>
      <c r="B1131" s="24"/>
      <c r="C1131" s="19" t="s">
        <v>845</v>
      </c>
      <c r="D1131" s="7">
        <v>0</v>
      </c>
    </row>
    <row r="1132" spans="1:4" x14ac:dyDescent="0.15">
      <c r="A1132" s="51"/>
      <c r="B1132" s="24"/>
      <c r="C1132" s="19" t="s">
        <v>1717</v>
      </c>
      <c r="D1132" s="7">
        <v>1462</v>
      </c>
    </row>
    <row r="1133" spans="1:4" x14ac:dyDescent="0.15">
      <c r="A1133" s="51"/>
      <c r="B1133" s="24"/>
      <c r="C1133" s="19" t="s">
        <v>1718</v>
      </c>
      <c r="D1133" s="7">
        <v>0</v>
      </c>
    </row>
    <row r="1134" spans="1:4" x14ac:dyDescent="0.15">
      <c r="A1134" s="51"/>
      <c r="B1134" s="24"/>
      <c r="C1134" s="19" t="s">
        <v>1719</v>
      </c>
      <c r="D1134" s="7">
        <v>0</v>
      </c>
    </row>
    <row r="1135" spans="1:4" x14ac:dyDescent="0.15">
      <c r="A1135" s="51"/>
      <c r="B1135" s="24"/>
      <c r="C1135" s="17" t="s">
        <v>1720</v>
      </c>
      <c r="D1135" s="3">
        <f>SUM(D1136:D1154)</f>
        <v>10997</v>
      </c>
    </row>
    <row r="1136" spans="1:4" x14ac:dyDescent="0.15">
      <c r="A1136" s="51"/>
      <c r="B1136" s="24"/>
      <c r="C1136" s="19" t="s">
        <v>843</v>
      </c>
      <c r="D1136" s="7">
        <v>818</v>
      </c>
    </row>
    <row r="1137" spans="1:4" x14ac:dyDescent="0.15">
      <c r="A1137" s="51"/>
      <c r="B1137" s="24"/>
      <c r="C1137" s="19" t="s">
        <v>844</v>
      </c>
      <c r="D1137" s="7">
        <v>22</v>
      </c>
    </row>
    <row r="1138" spans="1:4" x14ac:dyDescent="0.15">
      <c r="A1138" s="51"/>
      <c r="B1138" s="24"/>
      <c r="C1138" s="19" t="s">
        <v>845</v>
      </c>
      <c r="D1138" s="7">
        <v>0</v>
      </c>
    </row>
    <row r="1139" spans="1:4" x14ac:dyDescent="0.15">
      <c r="A1139" s="51"/>
      <c r="B1139" s="24"/>
      <c r="C1139" s="19" t="s">
        <v>1721</v>
      </c>
      <c r="D1139" s="7">
        <v>0</v>
      </c>
    </row>
    <row r="1140" spans="1:4" x14ac:dyDescent="0.15">
      <c r="A1140" s="51"/>
      <c r="B1140" s="24"/>
      <c r="C1140" s="19" t="s">
        <v>1722</v>
      </c>
      <c r="D1140" s="7">
        <v>0</v>
      </c>
    </row>
    <row r="1141" spans="1:4" x14ac:dyDescent="0.15">
      <c r="A1141" s="51"/>
      <c r="B1141" s="24"/>
      <c r="C1141" s="19" t="s">
        <v>1723</v>
      </c>
      <c r="D1141" s="7">
        <v>485</v>
      </c>
    </row>
    <row r="1142" spans="1:4" x14ac:dyDescent="0.15">
      <c r="A1142" s="51"/>
      <c r="B1142" s="24"/>
      <c r="C1142" s="19" t="s">
        <v>1724</v>
      </c>
      <c r="D1142" s="7">
        <v>3</v>
      </c>
    </row>
    <row r="1143" spans="1:4" x14ac:dyDescent="0.15">
      <c r="A1143" s="51"/>
      <c r="B1143" s="24"/>
      <c r="C1143" s="19" t="s">
        <v>1725</v>
      </c>
      <c r="D1143" s="7">
        <v>2395</v>
      </c>
    </row>
    <row r="1144" spans="1:4" x14ac:dyDescent="0.15">
      <c r="A1144" s="51"/>
      <c r="B1144" s="24"/>
      <c r="C1144" s="19" t="s">
        <v>1726</v>
      </c>
      <c r="D1144" s="7">
        <v>0</v>
      </c>
    </row>
    <row r="1145" spans="1:4" x14ac:dyDescent="0.15">
      <c r="A1145" s="51"/>
      <c r="B1145" s="24"/>
      <c r="C1145" s="19" t="s">
        <v>1727</v>
      </c>
      <c r="D1145" s="7">
        <v>0</v>
      </c>
    </row>
    <row r="1146" spans="1:4" x14ac:dyDescent="0.15">
      <c r="A1146" s="51"/>
      <c r="B1146" s="24"/>
      <c r="C1146" s="19" t="s">
        <v>1728</v>
      </c>
      <c r="D1146" s="7">
        <v>45</v>
      </c>
    </row>
    <row r="1147" spans="1:4" x14ac:dyDescent="0.15">
      <c r="A1147" s="51"/>
      <c r="B1147" s="24"/>
      <c r="C1147" s="19" t="s">
        <v>1729</v>
      </c>
      <c r="D1147" s="7">
        <v>0</v>
      </c>
    </row>
    <row r="1148" spans="1:4" x14ac:dyDescent="0.15">
      <c r="A1148" s="51"/>
      <c r="B1148" s="24"/>
      <c r="C1148" s="19" t="s">
        <v>1730</v>
      </c>
      <c r="D1148" s="7">
        <v>0</v>
      </c>
    </row>
    <row r="1149" spans="1:4" x14ac:dyDescent="0.15">
      <c r="A1149" s="51"/>
      <c r="B1149" s="24"/>
      <c r="C1149" s="19" t="s">
        <v>1731</v>
      </c>
      <c r="D1149" s="7">
        <v>0</v>
      </c>
    </row>
    <row r="1150" spans="1:4" x14ac:dyDescent="0.15">
      <c r="A1150" s="51"/>
      <c r="B1150" s="24"/>
      <c r="C1150" s="19" t="s">
        <v>1732</v>
      </c>
      <c r="D1150" s="7">
        <v>7228</v>
      </c>
    </row>
    <row r="1151" spans="1:4" x14ac:dyDescent="0.15">
      <c r="A1151" s="51"/>
      <c r="B1151" s="24"/>
      <c r="C1151" s="19" t="s">
        <v>1733</v>
      </c>
      <c r="D1151" s="7">
        <v>0</v>
      </c>
    </row>
    <row r="1152" spans="1:4" x14ac:dyDescent="0.15">
      <c r="A1152" s="51"/>
      <c r="B1152" s="24"/>
      <c r="C1152" s="19" t="s">
        <v>1734</v>
      </c>
      <c r="D1152" s="7">
        <v>0</v>
      </c>
    </row>
    <row r="1153" spans="1:4" x14ac:dyDescent="0.15">
      <c r="A1153" s="51"/>
      <c r="B1153" s="24"/>
      <c r="C1153" s="19" t="s">
        <v>852</v>
      </c>
      <c r="D1153" s="7">
        <v>0</v>
      </c>
    </row>
    <row r="1154" spans="1:4" x14ac:dyDescent="0.15">
      <c r="A1154" s="51"/>
      <c r="B1154" s="24"/>
      <c r="C1154" s="19" t="s">
        <v>1735</v>
      </c>
      <c r="D1154" s="7">
        <v>1</v>
      </c>
    </row>
    <row r="1155" spans="1:4" x14ac:dyDescent="0.15">
      <c r="A1155" s="51"/>
      <c r="B1155" s="24"/>
      <c r="C1155" s="17" t="s">
        <v>1736</v>
      </c>
      <c r="D1155" s="3">
        <f>SUM(D1156:D1178)</f>
        <v>424</v>
      </c>
    </row>
    <row r="1156" spans="1:4" x14ac:dyDescent="0.15">
      <c r="A1156" s="51"/>
      <c r="B1156" s="24"/>
      <c r="C1156" s="19" t="s">
        <v>843</v>
      </c>
      <c r="D1156" s="7">
        <v>0</v>
      </c>
    </row>
    <row r="1157" spans="1:4" x14ac:dyDescent="0.15">
      <c r="A1157" s="51"/>
      <c r="B1157" s="24"/>
      <c r="C1157" s="19" t="s">
        <v>844</v>
      </c>
      <c r="D1157" s="7">
        <v>20</v>
      </c>
    </row>
    <row r="1158" spans="1:4" x14ac:dyDescent="0.15">
      <c r="A1158" s="51"/>
      <c r="B1158" s="24"/>
      <c r="C1158" s="19" t="s">
        <v>845</v>
      </c>
      <c r="D1158" s="7">
        <v>0</v>
      </c>
    </row>
    <row r="1159" spans="1:4" x14ac:dyDescent="0.15">
      <c r="A1159" s="51"/>
      <c r="B1159" s="24"/>
      <c r="C1159" s="19" t="s">
        <v>1737</v>
      </c>
      <c r="D1159" s="7">
        <v>0</v>
      </c>
    </row>
    <row r="1160" spans="1:4" x14ac:dyDescent="0.15">
      <c r="A1160" s="51"/>
      <c r="B1160" s="24"/>
      <c r="C1160" s="19" t="s">
        <v>1738</v>
      </c>
      <c r="D1160" s="7">
        <v>0</v>
      </c>
    </row>
    <row r="1161" spans="1:4" x14ac:dyDescent="0.15">
      <c r="A1161" s="51"/>
      <c r="B1161" s="24"/>
      <c r="C1161" s="19" t="s">
        <v>1739</v>
      </c>
      <c r="D1161" s="7">
        <v>0</v>
      </c>
    </row>
    <row r="1162" spans="1:4" x14ac:dyDescent="0.15">
      <c r="A1162" s="51"/>
      <c r="B1162" s="24"/>
      <c r="C1162" s="19" t="s">
        <v>1740</v>
      </c>
      <c r="D1162" s="7">
        <v>0</v>
      </c>
    </row>
    <row r="1163" spans="1:4" x14ac:dyDescent="0.15">
      <c r="A1163" s="51"/>
      <c r="B1163" s="24"/>
      <c r="C1163" s="19" t="s">
        <v>1741</v>
      </c>
      <c r="D1163" s="7">
        <v>0</v>
      </c>
    </row>
    <row r="1164" spans="1:4" x14ac:dyDescent="0.15">
      <c r="A1164" s="51"/>
      <c r="B1164" s="24"/>
      <c r="C1164" s="19" t="s">
        <v>1742</v>
      </c>
      <c r="D1164" s="7">
        <v>0</v>
      </c>
    </row>
    <row r="1165" spans="1:4" x14ac:dyDescent="0.15">
      <c r="A1165" s="51"/>
      <c r="B1165" s="24"/>
      <c r="C1165" s="19" t="s">
        <v>1743</v>
      </c>
      <c r="D1165" s="7">
        <v>0</v>
      </c>
    </row>
    <row r="1166" spans="1:4" x14ac:dyDescent="0.15">
      <c r="A1166" s="51"/>
      <c r="B1166" s="24"/>
      <c r="C1166" s="19" t="s">
        <v>1744</v>
      </c>
      <c r="D1166" s="7">
        <v>0</v>
      </c>
    </row>
    <row r="1167" spans="1:4" x14ac:dyDescent="0.15">
      <c r="A1167" s="51"/>
      <c r="B1167" s="24"/>
      <c r="C1167" s="19" t="s">
        <v>1745</v>
      </c>
      <c r="D1167" s="7">
        <v>0</v>
      </c>
    </row>
    <row r="1168" spans="1:4" x14ac:dyDescent="0.15">
      <c r="A1168" s="51"/>
      <c r="B1168" s="24"/>
      <c r="C1168" s="19" t="s">
        <v>1746</v>
      </c>
      <c r="D1168" s="7">
        <v>0</v>
      </c>
    </row>
    <row r="1169" spans="1:4" x14ac:dyDescent="0.15">
      <c r="A1169" s="51"/>
      <c r="B1169" s="24"/>
      <c r="C1169" s="19" t="s">
        <v>1747</v>
      </c>
      <c r="D1169" s="7">
        <v>0</v>
      </c>
    </row>
    <row r="1170" spans="1:4" x14ac:dyDescent="0.15">
      <c r="A1170" s="51"/>
      <c r="B1170" s="24"/>
      <c r="C1170" s="19" t="s">
        <v>1748</v>
      </c>
      <c r="D1170" s="7">
        <v>0</v>
      </c>
    </row>
    <row r="1171" spans="1:4" x14ac:dyDescent="0.15">
      <c r="A1171" s="51"/>
      <c r="B1171" s="24"/>
      <c r="C1171" s="19" t="s">
        <v>1749</v>
      </c>
      <c r="D1171" s="7">
        <v>0</v>
      </c>
    </row>
    <row r="1172" spans="1:4" x14ac:dyDescent="0.15">
      <c r="A1172" s="51"/>
      <c r="B1172" s="24"/>
      <c r="C1172" s="19" t="s">
        <v>1750</v>
      </c>
      <c r="D1172" s="7">
        <v>0</v>
      </c>
    </row>
    <row r="1173" spans="1:4" x14ac:dyDescent="0.15">
      <c r="A1173" s="51"/>
      <c r="B1173" s="24"/>
      <c r="C1173" s="19" t="s">
        <v>1751</v>
      </c>
      <c r="D1173" s="7">
        <v>0</v>
      </c>
    </row>
    <row r="1174" spans="1:4" x14ac:dyDescent="0.15">
      <c r="A1174" s="51"/>
      <c r="B1174" s="24"/>
      <c r="C1174" s="19" t="s">
        <v>1752</v>
      </c>
      <c r="D1174" s="7">
        <v>0</v>
      </c>
    </row>
    <row r="1175" spans="1:4" x14ac:dyDescent="0.15">
      <c r="A1175" s="51"/>
      <c r="B1175" s="24"/>
      <c r="C1175" s="19" t="s">
        <v>1753</v>
      </c>
      <c r="D1175" s="7">
        <v>0</v>
      </c>
    </row>
    <row r="1176" spans="1:4" x14ac:dyDescent="0.15">
      <c r="A1176" s="51"/>
      <c r="B1176" s="24"/>
      <c r="C1176" s="19" t="s">
        <v>1754</v>
      </c>
      <c r="D1176" s="7">
        <v>0</v>
      </c>
    </row>
    <row r="1177" spans="1:4" x14ac:dyDescent="0.15">
      <c r="A1177" s="51"/>
      <c r="B1177" s="24"/>
      <c r="C1177" s="19" t="s">
        <v>852</v>
      </c>
      <c r="D1177" s="7">
        <v>0</v>
      </c>
    </row>
    <row r="1178" spans="1:4" x14ac:dyDescent="0.15">
      <c r="A1178" s="51"/>
      <c r="B1178" s="24"/>
      <c r="C1178" s="19" t="s">
        <v>1755</v>
      </c>
      <c r="D1178" s="7">
        <v>404</v>
      </c>
    </row>
    <row r="1179" spans="1:4" x14ac:dyDescent="0.15">
      <c r="A1179" s="51"/>
      <c r="B1179" s="24"/>
      <c r="C1179" s="17" t="s">
        <v>1756</v>
      </c>
      <c r="D1179" s="3">
        <f>SUM(D1180:D1193)</f>
        <v>300</v>
      </c>
    </row>
    <row r="1180" spans="1:4" x14ac:dyDescent="0.15">
      <c r="A1180" s="51"/>
      <c r="B1180" s="24"/>
      <c r="C1180" s="19" t="s">
        <v>843</v>
      </c>
      <c r="D1180" s="7">
        <v>0</v>
      </c>
    </row>
    <row r="1181" spans="1:4" x14ac:dyDescent="0.15">
      <c r="A1181" s="51"/>
      <c r="B1181" s="24"/>
      <c r="C1181" s="19" t="s">
        <v>844</v>
      </c>
      <c r="D1181" s="7">
        <v>0</v>
      </c>
    </row>
    <row r="1182" spans="1:4" x14ac:dyDescent="0.15">
      <c r="A1182" s="51"/>
      <c r="B1182" s="24"/>
      <c r="C1182" s="19" t="s">
        <v>845</v>
      </c>
      <c r="D1182" s="7">
        <v>0</v>
      </c>
    </row>
    <row r="1183" spans="1:4" x14ac:dyDescent="0.15">
      <c r="A1183" s="51"/>
      <c r="B1183" s="24"/>
      <c r="C1183" s="19" t="s">
        <v>1757</v>
      </c>
      <c r="D1183" s="7">
        <v>0</v>
      </c>
    </row>
    <row r="1184" spans="1:4" x14ac:dyDescent="0.15">
      <c r="A1184" s="51"/>
      <c r="B1184" s="24"/>
      <c r="C1184" s="19" t="s">
        <v>1758</v>
      </c>
      <c r="D1184" s="7">
        <v>0</v>
      </c>
    </row>
    <row r="1185" spans="1:4" x14ac:dyDescent="0.15">
      <c r="A1185" s="51"/>
      <c r="B1185" s="24"/>
      <c r="C1185" s="19" t="s">
        <v>1759</v>
      </c>
      <c r="D1185" s="7">
        <v>0</v>
      </c>
    </row>
    <row r="1186" spans="1:4" x14ac:dyDescent="0.15">
      <c r="A1186" s="51"/>
      <c r="B1186" s="24"/>
      <c r="C1186" s="19" t="s">
        <v>1760</v>
      </c>
      <c r="D1186" s="7">
        <v>0</v>
      </c>
    </row>
    <row r="1187" spans="1:4" x14ac:dyDescent="0.15">
      <c r="A1187" s="51"/>
      <c r="B1187" s="24"/>
      <c r="C1187" s="19" t="s">
        <v>1761</v>
      </c>
      <c r="D1187" s="7">
        <v>0</v>
      </c>
    </row>
    <row r="1188" spans="1:4" x14ac:dyDescent="0.15">
      <c r="A1188" s="51"/>
      <c r="B1188" s="24"/>
      <c r="C1188" s="19" t="s">
        <v>1762</v>
      </c>
      <c r="D1188" s="7">
        <v>0</v>
      </c>
    </row>
    <row r="1189" spans="1:4" x14ac:dyDescent="0.15">
      <c r="A1189" s="51"/>
      <c r="B1189" s="24"/>
      <c r="C1189" s="19" t="s">
        <v>1763</v>
      </c>
      <c r="D1189" s="7">
        <v>0</v>
      </c>
    </row>
    <row r="1190" spans="1:4" x14ac:dyDescent="0.15">
      <c r="A1190" s="51"/>
      <c r="B1190" s="24"/>
      <c r="C1190" s="19" t="s">
        <v>1764</v>
      </c>
      <c r="D1190" s="7">
        <v>0</v>
      </c>
    </row>
    <row r="1191" spans="1:4" x14ac:dyDescent="0.15">
      <c r="A1191" s="51"/>
      <c r="B1191" s="24"/>
      <c r="C1191" s="19" t="s">
        <v>1765</v>
      </c>
      <c r="D1191" s="7">
        <v>0</v>
      </c>
    </row>
    <row r="1192" spans="1:4" x14ac:dyDescent="0.15">
      <c r="A1192" s="51"/>
      <c r="B1192" s="24"/>
      <c r="C1192" s="19" t="s">
        <v>852</v>
      </c>
      <c r="D1192" s="7">
        <v>0</v>
      </c>
    </row>
    <row r="1193" spans="1:4" x14ac:dyDescent="0.15">
      <c r="A1193" s="51"/>
      <c r="B1193" s="24"/>
      <c r="C1193" s="19" t="s">
        <v>1766</v>
      </c>
      <c r="D1193" s="7">
        <v>300</v>
      </c>
    </row>
    <row r="1194" spans="1:4" x14ac:dyDescent="0.15">
      <c r="A1194" s="51"/>
      <c r="B1194" s="24"/>
      <c r="C1194" s="17" t="s">
        <v>1767</v>
      </c>
      <c r="D1194" s="3">
        <f>SUM(D1195:D1212)</f>
        <v>4716</v>
      </c>
    </row>
    <row r="1195" spans="1:4" x14ac:dyDescent="0.15">
      <c r="A1195" s="51"/>
      <c r="B1195" s="24"/>
      <c r="C1195" s="19" t="s">
        <v>843</v>
      </c>
      <c r="D1195" s="7">
        <v>150</v>
      </c>
    </row>
    <row r="1196" spans="1:4" x14ac:dyDescent="0.15">
      <c r="A1196" s="51"/>
      <c r="B1196" s="24"/>
      <c r="C1196" s="19" t="s">
        <v>844</v>
      </c>
      <c r="D1196" s="7">
        <v>70</v>
      </c>
    </row>
    <row r="1197" spans="1:4" x14ac:dyDescent="0.15">
      <c r="A1197" s="51"/>
      <c r="B1197" s="24"/>
      <c r="C1197" s="19" t="s">
        <v>845</v>
      </c>
      <c r="D1197" s="7">
        <v>0</v>
      </c>
    </row>
    <row r="1198" spans="1:4" x14ac:dyDescent="0.15">
      <c r="A1198" s="51"/>
      <c r="B1198" s="24"/>
      <c r="C1198" s="19" t="s">
        <v>1768</v>
      </c>
      <c r="D1198" s="7">
        <v>0</v>
      </c>
    </row>
    <row r="1199" spans="1:4" x14ac:dyDescent="0.15">
      <c r="A1199" s="51"/>
      <c r="B1199" s="24"/>
      <c r="C1199" s="19" t="s">
        <v>1769</v>
      </c>
      <c r="D1199" s="7">
        <v>0</v>
      </c>
    </row>
    <row r="1200" spans="1:4" x14ac:dyDescent="0.15">
      <c r="A1200" s="51"/>
      <c r="B1200" s="24"/>
      <c r="C1200" s="19" t="s">
        <v>1770</v>
      </c>
      <c r="D1200" s="7">
        <v>0</v>
      </c>
    </row>
    <row r="1201" spans="1:4" x14ac:dyDescent="0.15">
      <c r="A1201" s="51"/>
      <c r="B1201" s="24"/>
      <c r="C1201" s="19" t="s">
        <v>1771</v>
      </c>
      <c r="D1201" s="7">
        <v>0</v>
      </c>
    </row>
    <row r="1202" spans="1:4" x14ac:dyDescent="0.15">
      <c r="A1202" s="51"/>
      <c r="B1202" s="24"/>
      <c r="C1202" s="19" t="s">
        <v>1772</v>
      </c>
      <c r="D1202" s="7">
        <v>0</v>
      </c>
    </row>
    <row r="1203" spans="1:4" x14ac:dyDescent="0.15">
      <c r="A1203" s="51"/>
      <c r="B1203" s="24"/>
      <c r="C1203" s="19" t="s">
        <v>1773</v>
      </c>
      <c r="D1203" s="7">
        <v>50</v>
      </c>
    </row>
    <row r="1204" spans="1:4" x14ac:dyDescent="0.15">
      <c r="A1204" s="51"/>
      <c r="B1204" s="24"/>
      <c r="C1204" s="19" t="s">
        <v>1774</v>
      </c>
      <c r="D1204" s="7">
        <v>38</v>
      </c>
    </row>
    <row r="1205" spans="1:4" x14ac:dyDescent="0.15">
      <c r="A1205" s="51"/>
      <c r="B1205" s="24"/>
      <c r="C1205" s="19" t="s">
        <v>1775</v>
      </c>
      <c r="D1205" s="7">
        <v>0</v>
      </c>
    </row>
    <row r="1206" spans="1:4" x14ac:dyDescent="0.15">
      <c r="A1206" s="51"/>
      <c r="B1206" s="24"/>
      <c r="C1206" s="19" t="s">
        <v>1776</v>
      </c>
      <c r="D1206" s="7">
        <v>0</v>
      </c>
    </row>
    <row r="1207" spans="1:4" x14ac:dyDescent="0.15">
      <c r="A1207" s="51"/>
      <c r="B1207" s="24"/>
      <c r="C1207" s="19" t="s">
        <v>1777</v>
      </c>
      <c r="D1207" s="7">
        <v>0</v>
      </c>
    </row>
    <row r="1208" spans="1:4" x14ac:dyDescent="0.15">
      <c r="A1208" s="51"/>
      <c r="B1208" s="24"/>
      <c r="C1208" s="19" t="s">
        <v>1778</v>
      </c>
      <c r="D1208" s="7">
        <v>0</v>
      </c>
    </row>
    <row r="1209" spans="1:4" x14ac:dyDescent="0.15">
      <c r="A1209" s="51"/>
      <c r="B1209" s="24"/>
      <c r="C1209" s="19" t="s">
        <v>1779</v>
      </c>
      <c r="D1209" s="7">
        <v>0</v>
      </c>
    </row>
    <row r="1210" spans="1:4" x14ac:dyDescent="0.15">
      <c r="A1210" s="51"/>
      <c r="B1210" s="24"/>
      <c r="C1210" s="19" t="s">
        <v>1780</v>
      </c>
      <c r="D1210" s="7">
        <v>0</v>
      </c>
    </row>
    <row r="1211" spans="1:4" x14ac:dyDescent="0.15">
      <c r="A1211" s="51"/>
      <c r="B1211" s="24"/>
      <c r="C1211" s="19" t="s">
        <v>852</v>
      </c>
      <c r="D1211" s="7">
        <v>0</v>
      </c>
    </row>
    <row r="1212" spans="1:4" x14ac:dyDescent="0.15">
      <c r="A1212" s="51"/>
      <c r="B1212" s="24"/>
      <c r="C1212" s="19" t="s">
        <v>1781</v>
      </c>
      <c r="D1212" s="7">
        <v>4408</v>
      </c>
    </row>
    <row r="1213" spans="1:4" x14ac:dyDescent="0.15">
      <c r="A1213" s="51"/>
      <c r="B1213" s="24"/>
      <c r="C1213" s="17" t="s">
        <v>1782</v>
      </c>
      <c r="D1213" s="3">
        <f>SUM(D1214:D1220)</f>
        <v>222</v>
      </c>
    </row>
    <row r="1214" spans="1:4" x14ac:dyDescent="0.15">
      <c r="A1214" s="51"/>
      <c r="B1214" s="24"/>
      <c r="C1214" s="19" t="s">
        <v>843</v>
      </c>
      <c r="D1214" s="7">
        <v>0</v>
      </c>
    </row>
    <row r="1215" spans="1:4" x14ac:dyDescent="0.15">
      <c r="A1215" s="51"/>
      <c r="B1215" s="24"/>
      <c r="C1215" s="19" t="s">
        <v>844</v>
      </c>
      <c r="D1215" s="7">
        <v>147</v>
      </c>
    </row>
    <row r="1216" spans="1:4" x14ac:dyDescent="0.15">
      <c r="A1216" s="51"/>
      <c r="B1216" s="24"/>
      <c r="C1216" s="19" t="s">
        <v>845</v>
      </c>
      <c r="D1216" s="7">
        <v>0</v>
      </c>
    </row>
    <row r="1217" spans="1:4" x14ac:dyDescent="0.15">
      <c r="A1217" s="51"/>
      <c r="B1217" s="24"/>
      <c r="C1217" s="19" t="s">
        <v>1783</v>
      </c>
      <c r="D1217" s="7">
        <v>0</v>
      </c>
    </row>
    <row r="1218" spans="1:4" x14ac:dyDescent="0.15">
      <c r="A1218" s="51"/>
      <c r="B1218" s="24"/>
      <c r="C1218" s="19" t="s">
        <v>1784</v>
      </c>
      <c r="D1218" s="7">
        <v>0</v>
      </c>
    </row>
    <row r="1219" spans="1:4" x14ac:dyDescent="0.15">
      <c r="A1219" s="51"/>
      <c r="B1219" s="24"/>
      <c r="C1219" s="19" t="s">
        <v>1785</v>
      </c>
      <c r="D1219" s="7">
        <v>2</v>
      </c>
    </row>
    <row r="1220" spans="1:4" x14ac:dyDescent="0.15">
      <c r="A1220" s="51"/>
      <c r="B1220" s="24"/>
      <c r="C1220" s="19" t="s">
        <v>1786</v>
      </c>
      <c r="D1220" s="7">
        <v>73</v>
      </c>
    </row>
    <row r="1221" spans="1:4" x14ac:dyDescent="0.15">
      <c r="A1221" s="51"/>
      <c r="B1221" s="24"/>
      <c r="C1221" s="17" t="s">
        <v>1787</v>
      </c>
      <c r="D1221" s="3">
        <f>SUM(D1222:D1229)</f>
        <v>2541</v>
      </c>
    </row>
    <row r="1222" spans="1:4" x14ac:dyDescent="0.15">
      <c r="A1222" s="51"/>
      <c r="B1222" s="24"/>
      <c r="C1222" s="19" t="s">
        <v>843</v>
      </c>
      <c r="D1222" s="7">
        <v>1495</v>
      </c>
    </row>
    <row r="1223" spans="1:4" x14ac:dyDescent="0.15">
      <c r="A1223" s="51"/>
      <c r="B1223" s="24"/>
      <c r="C1223" s="19" t="s">
        <v>844</v>
      </c>
      <c r="D1223" s="7">
        <v>543</v>
      </c>
    </row>
    <row r="1224" spans="1:4" x14ac:dyDescent="0.15">
      <c r="A1224" s="51"/>
      <c r="B1224" s="24"/>
      <c r="C1224" s="19" t="s">
        <v>845</v>
      </c>
      <c r="D1224" s="7">
        <v>0</v>
      </c>
    </row>
    <row r="1225" spans="1:4" x14ac:dyDescent="0.15">
      <c r="A1225" s="51"/>
      <c r="B1225" s="24"/>
      <c r="C1225" s="19" t="s">
        <v>1788</v>
      </c>
      <c r="D1225" s="7">
        <v>0</v>
      </c>
    </row>
    <row r="1226" spans="1:4" x14ac:dyDescent="0.15">
      <c r="A1226" s="51"/>
      <c r="B1226" s="24"/>
      <c r="C1226" s="19" t="s">
        <v>1789</v>
      </c>
      <c r="D1226" s="7">
        <v>116</v>
      </c>
    </row>
    <row r="1227" spans="1:4" x14ac:dyDescent="0.15">
      <c r="A1227" s="51"/>
      <c r="B1227" s="24"/>
      <c r="C1227" s="19" t="s">
        <v>1790</v>
      </c>
      <c r="D1227" s="7">
        <v>0</v>
      </c>
    </row>
    <row r="1228" spans="1:4" x14ac:dyDescent="0.15">
      <c r="A1228" s="51"/>
      <c r="B1228" s="24"/>
      <c r="C1228" s="19" t="s">
        <v>1791</v>
      </c>
      <c r="D1228" s="7">
        <v>0</v>
      </c>
    </row>
    <row r="1229" spans="1:4" x14ac:dyDescent="0.15">
      <c r="A1229" s="51"/>
      <c r="B1229" s="24"/>
      <c r="C1229" s="19" t="s">
        <v>1792</v>
      </c>
      <c r="D1229" s="7">
        <v>387</v>
      </c>
    </row>
    <row r="1230" spans="1:4" x14ac:dyDescent="0.15">
      <c r="A1230" s="51"/>
      <c r="B1230" s="24"/>
      <c r="C1230" s="17" t="s">
        <v>1793</v>
      </c>
      <c r="D1230" s="3">
        <f>SUM(D1231:D1236)</f>
        <v>7361</v>
      </c>
    </row>
    <row r="1231" spans="1:4" x14ac:dyDescent="0.15">
      <c r="A1231" s="51"/>
      <c r="B1231" s="24"/>
      <c r="C1231" s="19" t="s">
        <v>843</v>
      </c>
      <c r="D1231" s="7">
        <v>1444</v>
      </c>
    </row>
    <row r="1232" spans="1:4" x14ac:dyDescent="0.15">
      <c r="A1232" s="51"/>
      <c r="B1232" s="24"/>
      <c r="C1232" s="19" t="s">
        <v>844</v>
      </c>
      <c r="D1232" s="7">
        <v>451</v>
      </c>
    </row>
    <row r="1233" spans="1:4" x14ac:dyDescent="0.15">
      <c r="A1233" s="51"/>
      <c r="B1233" s="24"/>
      <c r="C1233" s="19" t="s">
        <v>845</v>
      </c>
      <c r="D1233" s="7">
        <v>0</v>
      </c>
    </row>
    <row r="1234" spans="1:4" x14ac:dyDescent="0.15">
      <c r="A1234" s="51"/>
      <c r="B1234" s="24"/>
      <c r="C1234" s="19" t="s">
        <v>1794</v>
      </c>
      <c r="D1234" s="7">
        <v>0</v>
      </c>
    </row>
    <row r="1235" spans="1:4" x14ac:dyDescent="0.15">
      <c r="A1235" s="51"/>
      <c r="B1235" s="24"/>
      <c r="C1235" s="19" t="s">
        <v>1795</v>
      </c>
      <c r="D1235" s="7">
        <v>0</v>
      </c>
    </row>
    <row r="1236" spans="1:4" x14ac:dyDescent="0.15">
      <c r="A1236" s="51"/>
      <c r="B1236" s="24"/>
      <c r="C1236" s="19" t="s">
        <v>1796</v>
      </c>
      <c r="D1236" s="7">
        <v>5466</v>
      </c>
    </row>
    <row r="1237" spans="1:4" x14ac:dyDescent="0.15">
      <c r="A1237" s="51"/>
      <c r="B1237" s="24"/>
      <c r="C1237" s="17" t="s">
        <v>1797</v>
      </c>
      <c r="D1237" s="3">
        <f>SUM(D1238:D1243)</f>
        <v>4462</v>
      </c>
    </row>
    <row r="1238" spans="1:4" x14ac:dyDescent="0.15">
      <c r="A1238" s="51"/>
      <c r="B1238" s="24"/>
      <c r="C1238" s="19" t="s">
        <v>843</v>
      </c>
      <c r="D1238" s="7">
        <v>0</v>
      </c>
    </row>
    <row r="1239" spans="1:4" x14ac:dyDescent="0.15">
      <c r="A1239" s="51"/>
      <c r="B1239" s="24"/>
      <c r="C1239" s="19" t="s">
        <v>844</v>
      </c>
      <c r="D1239" s="7">
        <v>0</v>
      </c>
    </row>
    <row r="1240" spans="1:4" x14ac:dyDescent="0.15">
      <c r="A1240" s="51"/>
      <c r="B1240" s="24"/>
      <c r="C1240" s="19" t="s">
        <v>845</v>
      </c>
      <c r="D1240" s="7">
        <v>0</v>
      </c>
    </row>
    <row r="1241" spans="1:4" x14ac:dyDescent="0.15">
      <c r="A1241" s="51"/>
      <c r="B1241" s="24"/>
      <c r="C1241" s="19" t="s">
        <v>1798</v>
      </c>
      <c r="D1241" s="7">
        <v>503</v>
      </c>
    </row>
    <row r="1242" spans="1:4" x14ac:dyDescent="0.15">
      <c r="A1242" s="51"/>
      <c r="B1242" s="24"/>
      <c r="C1242" s="19" t="s">
        <v>1799</v>
      </c>
      <c r="D1242" s="7">
        <v>380</v>
      </c>
    </row>
    <row r="1243" spans="1:4" x14ac:dyDescent="0.15">
      <c r="A1243" s="51"/>
      <c r="B1243" s="24"/>
      <c r="C1243" s="19" t="s">
        <v>1800</v>
      </c>
      <c r="D1243" s="7">
        <v>3579</v>
      </c>
    </row>
    <row r="1244" spans="1:4" x14ac:dyDescent="0.15">
      <c r="A1244" s="51"/>
      <c r="B1244" s="24"/>
      <c r="C1244" s="17" t="s">
        <v>1801</v>
      </c>
      <c r="D1244" s="7">
        <v>0</v>
      </c>
    </row>
    <row r="1245" spans="1:4" x14ac:dyDescent="0.15">
      <c r="A1245" s="51"/>
      <c r="B1245" s="24"/>
      <c r="C1245" s="17" t="s">
        <v>1802</v>
      </c>
      <c r="D1245" s="7">
        <v>0</v>
      </c>
    </row>
    <row r="1246" spans="1:4" x14ac:dyDescent="0.15">
      <c r="A1246" s="51"/>
      <c r="B1246" s="24"/>
      <c r="C1246" s="17" t="s">
        <v>1803</v>
      </c>
      <c r="D1246" s="3">
        <f>SUM(D1247:D1251)</f>
        <v>2042</v>
      </c>
    </row>
    <row r="1247" spans="1:4" x14ac:dyDescent="0.15">
      <c r="A1247" s="51"/>
      <c r="B1247" s="24"/>
      <c r="C1247" s="19" t="s">
        <v>1804</v>
      </c>
      <c r="D1247" s="7">
        <v>479</v>
      </c>
    </row>
    <row r="1248" spans="1:4" x14ac:dyDescent="0.15">
      <c r="A1248" s="51"/>
      <c r="B1248" s="24"/>
      <c r="C1248" s="19" t="s">
        <v>1805</v>
      </c>
      <c r="D1248" s="7">
        <v>129</v>
      </c>
    </row>
    <row r="1249" spans="1:4" x14ac:dyDescent="0.15">
      <c r="A1249" s="51"/>
      <c r="B1249" s="24"/>
      <c r="C1249" s="19" t="s">
        <v>1806</v>
      </c>
      <c r="D1249" s="7">
        <v>902</v>
      </c>
    </row>
    <row r="1250" spans="1:4" x14ac:dyDescent="0.15">
      <c r="A1250" s="51"/>
      <c r="B1250" s="24"/>
      <c r="C1250" s="19" t="s">
        <v>1807</v>
      </c>
      <c r="D1250" s="7">
        <v>120</v>
      </c>
    </row>
    <row r="1251" spans="1:4" x14ac:dyDescent="0.15">
      <c r="A1251" s="51"/>
      <c r="B1251" s="24"/>
      <c r="C1251" s="19" t="s">
        <v>1808</v>
      </c>
      <c r="D1251" s="7">
        <v>412</v>
      </c>
    </row>
    <row r="1252" spans="1:4" x14ac:dyDescent="0.15">
      <c r="A1252" s="51"/>
      <c r="B1252" s="24"/>
      <c r="C1252" s="17" t="s">
        <v>1809</v>
      </c>
      <c r="D1252" s="3">
        <f>SUM(D1253:D1258)</f>
        <v>49248</v>
      </c>
    </row>
    <row r="1253" spans="1:4" x14ac:dyDescent="0.15">
      <c r="A1253" s="51"/>
      <c r="B1253" s="24"/>
      <c r="C1253" s="19" t="s">
        <v>1810</v>
      </c>
      <c r="D1253" s="7">
        <v>0</v>
      </c>
    </row>
    <row r="1254" spans="1:4" x14ac:dyDescent="0.15">
      <c r="A1254" s="51"/>
      <c r="B1254" s="24"/>
      <c r="C1254" s="19" t="s">
        <v>1811</v>
      </c>
      <c r="D1254" s="7">
        <v>0</v>
      </c>
    </row>
    <row r="1255" spans="1:4" x14ac:dyDescent="0.15">
      <c r="A1255" s="51"/>
      <c r="B1255" s="24"/>
      <c r="C1255" s="19" t="s">
        <v>1812</v>
      </c>
      <c r="D1255" s="7">
        <v>240</v>
      </c>
    </row>
    <row r="1256" spans="1:4" x14ac:dyDescent="0.15">
      <c r="A1256" s="51"/>
      <c r="B1256" s="24"/>
      <c r="C1256" s="19" t="s">
        <v>1813</v>
      </c>
      <c r="D1256" s="7">
        <v>0</v>
      </c>
    </row>
    <row r="1257" spans="1:4" x14ac:dyDescent="0.15">
      <c r="A1257" s="51"/>
      <c r="B1257" s="24"/>
      <c r="C1257" s="19" t="s">
        <v>1814</v>
      </c>
      <c r="D1257" s="7">
        <v>191</v>
      </c>
    </row>
    <row r="1258" spans="1:4" x14ac:dyDescent="0.15">
      <c r="A1258" s="51"/>
      <c r="B1258" s="24"/>
      <c r="C1258" s="19" t="s">
        <v>1815</v>
      </c>
      <c r="D1258" s="7">
        <v>48817</v>
      </c>
    </row>
    <row r="1259" spans="1:4" x14ac:dyDescent="0.15">
      <c r="A1259" s="51"/>
      <c r="B1259" s="24"/>
      <c r="C1259" s="17" t="s">
        <v>1816</v>
      </c>
      <c r="D1259" s="3">
        <f>SUM(D1260,D1264:D1265)</f>
        <v>124111</v>
      </c>
    </row>
    <row r="1260" spans="1:4" x14ac:dyDescent="0.15">
      <c r="A1260" s="51"/>
      <c r="B1260" s="24"/>
      <c r="C1260" s="17" t="s">
        <v>1817</v>
      </c>
      <c r="D1260" s="3">
        <f>SUM(D1261:D1263)</f>
        <v>25582</v>
      </c>
    </row>
    <row r="1261" spans="1:4" x14ac:dyDescent="0.15">
      <c r="A1261" s="51"/>
      <c r="B1261" s="24"/>
      <c r="C1261" s="19" t="s">
        <v>1818</v>
      </c>
      <c r="D1261" s="7">
        <v>20612</v>
      </c>
    </row>
    <row r="1262" spans="1:4" x14ac:dyDescent="0.15">
      <c r="A1262" s="51"/>
      <c r="B1262" s="24"/>
      <c r="C1262" s="19" t="s">
        <v>1819</v>
      </c>
      <c r="D1262" s="7">
        <v>150</v>
      </c>
    </row>
    <row r="1263" spans="1:4" x14ac:dyDescent="0.15">
      <c r="A1263" s="51"/>
      <c r="B1263" s="24"/>
      <c r="C1263" s="19" t="s">
        <v>1820</v>
      </c>
      <c r="D1263" s="13">
        <v>4820</v>
      </c>
    </row>
    <row r="1264" spans="1:4" x14ac:dyDescent="0.15">
      <c r="A1264" s="51"/>
      <c r="B1264" s="24"/>
      <c r="C1264" s="22" t="s">
        <v>1821</v>
      </c>
      <c r="D1264" s="7">
        <v>0</v>
      </c>
    </row>
    <row r="1265" spans="1:4" x14ac:dyDescent="0.15">
      <c r="A1265" s="51"/>
      <c r="B1265" s="24"/>
      <c r="C1265" s="23" t="s">
        <v>1822</v>
      </c>
      <c r="D1265" s="24">
        <v>98529</v>
      </c>
    </row>
    <row r="1266" spans="1:4" x14ac:dyDescent="0.15">
      <c r="A1266" s="51"/>
      <c r="B1266" s="24"/>
      <c r="C1266" s="25" t="s">
        <v>1823</v>
      </c>
      <c r="D1266" s="7">
        <v>0</v>
      </c>
    </row>
    <row r="1267" spans="1:4" x14ac:dyDescent="0.15">
      <c r="A1267" s="51"/>
      <c r="B1267" s="24"/>
    </row>
    <row r="1268" spans="1:4" x14ac:dyDescent="0.15">
      <c r="A1268" s="51"/>
      <c r="B1268" s="24"/>
    </row>
    <row r="1269" spans="1:4" x14ac:dyDescent="0.15">
      <c r="A1269" s="51"/>
      <c r="B1269" s="24"/>
    </row>
    <row r="1270" spans="1:4" x14ac:dyDescent="0.15">
      <c r="A1270" s="51"/>
      <c r="B1270" s="24"/>
    </row>
    <row r="1271" spans="1:4" x14ac:dyDescent="0.15">
      <c r="A1271" s="51"/>
      <c r="B1271" s="24"/>
    </row>
    <row r="1272" spans="1:4" x14ac:dyDescent="0.15">
      <c r="A1272" s="52"/>
      <c r="B1272" s="14"/>
    </row>
  </sheetData>
  <mergeCells count="1">
    <mergeCell ref="A1:D1"/>
  </mergeCells>
  <phoneticPr fontId="2" type="noConversion"/>
  <printOptions horizontalCentered="1" gridLines="1"/>
  <pageMargins left="2" right="0.75" top="1" bottom="1" header="1.1092032901841246E-169" footer="7.2142905883600036E-249"/>
  <pageSetup orientation="landscape" useFirstPageNumber="1" horizontalDpi="0" verticalDpi="0" r:id="rId1"/>
  <headerFooter alignWithMargins="0">
    <oddHeader>@$</oddHeader>
    <oddFooter>@&amp;-&amp;P&amp;-$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showGridLines="0" showZeros="0" workbookViewId="0">
      <selection activeCell="A2" sqref="A2"/>
    </sheetView>
  </sheetViews>
  <sheetFormatPr defaultColWidth="9.125" defaultRowHeight="14.25" x14ac:dyDescent="0.15"/>
  <cols>
    <col min="1" max="1" width="38.125" customWidth="1"/>
    <col min="2" max="2" width="11.625" customWidth="1"/>
    <col min="3" max="3" width="32" customWidth="1"/>
    <col min="4" max="4" width="11.625" customWidth="1"/>
    <col min="5" max="243" width="9.125" customWidth="1"/>
  </cols>
  <sheetData>
    <row r="1" spans="1:4" ht="33.950000000000003" customHeight="1" x14ac:dyDescent="0.15">
      <c r="A1" s="55" t="s">
        <v>1981</v>
      </c>
      <c r="B1" s="55"/>
      <c r="C1" s="55"/>
      <c r="D1" s="55"/>
    </row>
    <row r="2" spans="1:4" ht="17.100000000000001" customHeight="1" x14ac:dyDescent="0.15">
      <c r="A2" s="49"/>
      <c r="B2" s="49"/>
      <c r="C2" s="49"/>
      <c r="D2" s="49" t="s">
        <v>839</v>
      </c>
    </row>
    <row r="3" spans="1:4" ht="26.25" customHeight="1" x14ac:dyDescent="0.15">
      <c r="A3" s="34" t="s">
        <v>1</v>
      </c>
      <c r="B3" s="35" t="s">
        <v>2</v>
      </c>
      <c r="C3" s="34" t="s">
        <v>1</v>
      </c>
      <c r="D3" s="35" t="s">
        <v>2</v>
      </c>
    </row>
    <row r="4" spans="1:4" ht="17.100000000000001" customHeight="1" x14ac:dyDescent="0.15">
      <c r="A4" s="36" t="s">
        <v>1824</v>
      </c>
      <c r="B4" s="37">
        <f t="shared" ref="B4" si="0">SUM(B5:B6,B9,B12:B19,B30:B32,B35:B45,B49:B54,B57:B60,B63,B66:B70,B74:B75,B80:B88)</f>
        <v>395254</v>
      </c>
      <c r="C4" s="39" t="s">
        <v>1825</v>
      </c>
      <c r="D4" s="38">
        <f t="shared" ref="D4" si="1">SUM(D5,D9,D13,D16,D40,D60,D75,D101)</f>
        <v>415080</v>
      </c>
    </row>
    <row r="5" spans="1:4" ht="17.100000000000001" customHeight="1" x14ac:dyDescent="0.15">
      <c r="A5" s="22" t="s">
        <v>1826</v>
      </c>
      <c r="B5" s="7">
        <v>0</v>
      </c>
      <c r="C5" s="40" t="s">
        <v>1164</v>
      </c>
      <c r="D5" s="3">
        <f t="shared" ref="D5" si="2">D6</f>
        <v>82</v>
      </c>
    </row>
    <row r="6" spans="1:4" ht="17.100000000000001" customHeight="1" x14ac:dyDescent="0.15">
      <c r="A6" s="22" t="s">
        <v>1827</v>
      </c>
      <c r="B6" s="3">
        <f t="shared" ref="B6" si="3">SUM(B7:B8)</f>
        <v>0</v>
      </c>
      <c r="C6" s="40" t="s">
        <v>1203</v>
      </c>
      <c r="D6" s="3">
        <f t="shared" ref="D6" si="4">SUM(D7:D8)</f>
        <v>82</v>
      </c>
    </row>
    <row r="7" spans="1:4" ht="17.100000000000001" customHeight="1" x14ac:dyDescent="0.15">
      <c r="A7" s="25" t="s">
        <v>1828</v>
      </c>
      <c r="B7" s="7">
        <v>0</v>
      </c>
      <c r="C7" s="41" t="s">
        <v>1829</v>
      </c>
      <c r="D7" s="7">
        <v>82</v>
      </c>
    </row>
    <row r="8" spans="1:4" ht="17.100000000000001" customHeight="1" x14ac:dyDescent="0.15">
      <c r="A8" s="25" t="s">
        <v>1830</v>
      </c>
      <c r="B8" s="7">
        <v>0</v>
      </c>
      <c r="C8" s="41" t="s">
        <v>1831</v>
      </c>
      <c r="D8" s="7">
        <v>0</v>
      </c>
    </row>
    <row r="9" spans="1:4" ht="17.100000000000001" customHeight="1" x14ac:dyDescent="0.15">
      <c r="A9" s="22" t="s">
        <v>1832</v>
      </c>
      <c r="B9" s="3">
        <f t="shared" ref="B9" si="5">SUM(B10:B11)</f>
        <v>0</v>
      </c>
      <c r="C9" s="40" t="s">
        <v>1252</v>
      </c>
      <c r="D9" s="3">
        <f t="shared" ref="D9" si="6">D10</f>
        <v>817</v>
      </c>
    </row>
    <row r="10" spans="1:4" ht="17.100000000000001" customHeight="1" x14ac:dyDescent="0.15">
      <c r="A10" s="25" t="s">
        <v>1833</v>
      </c>
      <c r="B10" s="7">
        <v>0</v>
      </c>
      <c r="C10" s="40" t="s">
        <v>1834</v>
      </c>
      <c r="D10" s="3">
        <f t="shared" ref="D10" si="7">SUM(D11:D12)</f>
        <v>817</v>
      </c>
    </row>
    <row r="11" spans="1:4" ht="17.100000000000001" customHeight="1" x14ac:dyDescent="0.15">
      <c r="A11" s="25" t="s">
        <v>1835</v>
      </c>
      <c r="B11" s="7">
        <v>0</v>
      </c>
      <c r="C11" s="41" t="s">
        <v>1836</v>
      </c>
      <c r="D11" s="7">
        <v>817</v>
      </c>
    </row>
    <row r="12" spans="1:4" ht="17.100000000000001" customHeight="1" x14ac:dyDescent="0.15">
      <c r="A12" s="22" t="s">
        <v>1837</v>
      </c>
      <c r="B12" s="7">
        <v>0</v>
      </c>
      <c r="C12" s="41" t="s">
        <v>1838</v>
      </c>
      <c r="D12" s="7">
        <v>0</v>
      </c>
    </row>
    <row r="13" spans="1:4" ht="17.100000000000001" customHeight="1" x14ac:dyDescent="0.15">
      <c r="A13" s="22" t="s">
        <v>1839</v>
      </c>
      <c r="B13" s="7">
        <v>0</v>
      </c>
      <c r="C13" s="40" t="s">
        <v>1292</v>
      </c>
      <c r="D13" s="3">
        <f t="shared" ref="D13:D14" si="8">D14</f>
        <v>367</v>
      </c>
    </row>
    <row r="14" spans="1:4" ht="17.100000000000001" customHeight="1" x14ac:dyDescent="0.15">
      <c r="A14" s="22" t="s">
        <v>1840</v>
      </c>
      <c r="B14" s="7">
        <v>0</v>
      </c>
      <c r="C14" s="40" t="s">
        <v>1360</v>
      </c>
      <c r="D14" s="3">
        <f t="shared" si="8"/>
        <v>367</v>
      </c>
    </row>
    <row r="15" spans="1:4" ht="17.100000000000001" customHeight="1" x14ac:dyDescent="0.15">
      <c r="A15" s="22" t="s">
        <v>1841</v>
      </c>
      <c r="B15" s="7">
        <v>0</v>
      </c>
      <c r="C15" s="41" t="s">
        <v>1842</v>
      </c>
      <c r="D15" s="7">
        <v>367</v>
      </c>
    </row>
    <row r="16" spans="1:4" ht="17.100000000000001" customHeight="1" x14ac:dyDescent="0.15">
      <c r="A16" s="22" t="s">
        <v>1843</v>
      </c>
      <c r="B16" s="7">
        <v>0</v>
      </c>
      <c r="C16" s="40" t="s">
        <v>1487</v>
      </c>
      <c r="D16" s="3">
        <f t="shared" ref="D16" si="9">SUM(D17,D21,D30,D34:D35,D39)</f>
        <v>377369</v>
      </c>
    </row>
    <row r="17" spans="1:4" ht="17.100000000000001" customHeight="1" x14ac:dyDescent="0.15">
      <c r="A17" s="22" t="s">
        <v>1844</v>
      </c>
      <c r="B17" s="7">
        <v>0</v>
      </c>
      <c r="C17" s="40" t="s">
        <v>1845</v>
      </c>
      <c r="D17" s="3">
        <f t="shared" ref="D17" si="10">SUM(D18:D20)</f>
        <v>4849</v>
      </c>
    </row>
    <row r="18" spans="1:4" ht="17.100000000000001" customHeight="1" x14ac:dyDescent="0.15">
      <c r="A18" s="22" t="s">
        <v>1846</v>
      </c>
      <c r="B18" s="7">
        <v>16714</v>
      </c>
      <c r="C18" s="41" t="s">
        <v>1847</v>
      </c>
      <c r="D18" s="7">
        <v>459</v>
      </c>
    </row>
    <row r="19" spans="1:4" ht="17.100000000000001" customHeight="1" x14ac:dyDescent="0.15">
      <c r="A19" s="22" t="s">
        <v>1848</v>
      </c>
      <c r="B19" s="3">
        <f t="shared" ref="B19" si="11">SUM(B20:B29)</f>
        <v>0</v>
      </c>
      <c r="C19" s="41" t="s">
        <v>1504</v>
      </c>
      <c r="D19" s="7">
        <v>0</v>
      </c>
    </row>
    <row r="20" spans="1:4" ht="17.100000000000001" customHeight="1" x14ac:dyDescent="0.15">
      <c r="A20" s="25" t="s">
        <v>1849</v>
      </c>
      <c r="B20" s="7">
        <v>0</v>
      </c>
      <c r="C20" s="41" t="s">
        <v>1850</v>
      </c>
      <c r="D20" s="7">
        <v>4390</v>
      </c>
    </row>
    <row r="21" spans="1:4" ht="17.100000000000001" customHeight="1" x14ac:dyDescent="0.15">
      <c r="A21" s="25" t="s">
        <v>1851</v>
      </c>
      <c r="B21" s="7">
        <v>0</v>
      </c>
      <c r="C21" s="40" t="s">
        <v>1852</v>
      </c>
      <c r="D21" s="3">
        <f t="shared" ref="D21" si="12">SUM(D22:D29)</f>
        <v>372082</v>
      </c>
    </row>
    <row r="22" spans="1:4" ht="17.100000000000001" customHeight="1" x14ac:dyDescent="0.15">
      <c r="A22" s="25" t="s">
        <v>1853</v>
      </c>
      <c r="B22" s="7">
        <v>0</v>
      </c>
      <c r="C22" s="41" t="s">
        <v>1854</v>
      </c>
      <c r="D22" s="7">
        <v>0</v>
      </c>
    </row>
    <row r="23" spans="1:4" ht="17.100000000000001" customHeight="1" x14ac:dyDescent="0.15">
      <c r="A23" s="25" t="s">
        <v>1855</v>
      </c>
      <c r="B23" s="7">
        <v>0</v>
      </c>
      <c r="C23" s="41" t="s">
        <v>1856</v>
      </c>
      <c r="D23" s="7">
        <v>18410</v>
      </c>
    </row>
    <row r="24" spans="1:4" ht="17.100000000000001" customHeight="1" x14ac:dyDescent="0.15">
      <c r="A24" s="25" t="s">
        <v>1857</v>
      </c>
      <c r="B24" s="7">
        <v>0</v>
      </c>
      <c r="C24" s="41" t="s">
        <v>1858</v>
      </c>
      <c r="D24" s="7">
        <v>332980</v>
      </c>
    </row>
    <row r="25" spans="1:4" ht="17.100000000000001" customHeight="1" x14ac:dyDescent="0.15">
      <c r="A25" s="25" t="s">
        <v>1859</v>
      </c>
      <c r="B25" s="7">
        <v>0</v>
      </c>
      <c r="C25" s="41" t="s">
        <v>1860</v>
      </c>
      <c r="D25" s="7">
        <v>0</v>
      </c>
    </row>
    <row r="26" spans="1:4" ht="17.100000000000001" customHeight="1" x14ac:dyDescent="0.15">
      <c r="A26" s="25" t="s">
        <v>1861</v>
      </c>
      <c r="B26" s="7">
        <v>0</v>
      </c>
      <c r="C26" s="41" t="s">
        <v>1862</v>
      </c>
      <c r="D26" s="7">
        <v>0</v>
      </c>
    </row>
    <row r="27" spans="1:4" ht="17.100000000000001" customHeight="1" x14ac:dyDescent="0.15">
      <c r="A27" s="25" t="s">
        <v>1863</v>
      </c>
      <c r="B27" s="7">
        <v>0</v>
      </c>
      <c r="C27" s="41" t="s">
        <v>1864</v>
      </c>
      <c r="D27" s="7">
        <v>0</v>
      </c>
    </row>
    <row r="28" spans="1:4" ht="17.100000000000001" customHeight="1" x14ac:dyDescent="0.15">
      <c r="A28" s="25" t="s">
        <v>1865</v>
      </c>
      <c r="B28" s="7">
        <v>0</v>
      </c>
      <c r="C28" s="41" t="s">
        <v>1504</v>
      </c>
      <c r="D28" s="7">
        <v>0</v>
      </c>
    </row>
    <row r="29" spans="1:4" ht="17.100000000000001" customHeight="1" x14ac:dyDescent="0.15">
      <c r="A29" s="25" t="s">
        <v>1866</v>
      </c>
      <c r="B29" s="7">
        <v>0</v>
      </c>
      <c r="C29" s="41" t="s">
        <v>1867</v>
      </c>
      <c r="D29" s="7">
        <v>20692</v>
      </c>
    </row>
    <row r="30" spans="1:4" ht="17.100000000000001" customHeight="1" x14ac:dyDescent="0.15">
      <c r="A30" s="22" t="s">
        <v>1868</v>
      </c>
      <c r="B30" s="7">
        <v>0</v>
      </c>
      <c r="C30" s="40" t="s">
        <v>1869</v>
      </c>
      <c r="D30" s="3">
        <f t="shared" ref="D30" si="13">SUM(D31:D33)</f>
        <v>235</v>
      </c>
    </row>
    <row r="31" spans="1:4" ht="17.100000000000001" customHeight="1" x14ac:dyDescent="0.15">
      <c r="A31" s="22" t="s">
        <v>1870</v>
      </c>
      <c r="B31" s="7">
        <v>0</v>
      </c>
      <c r="C31" s="41" t="s">
        <v>1871</v>
      </c>
      <c r="D31" s="7">
        <v>235</v>
      </c>
    </row>
    <row r="32" spans="1:4" ht="17.100000000000001" customHeight="1" x14ac:dyDescent="0.15">
      <c r="A32" s="22" t="s">
        <v>1872</v>
      </c>
      <c r="B32" s="3">
        <f t="shared" ref="B32" si="14">SUM(B33:B34)</f>
        <v>0</v>
      </c>
      <c r="C32" s="41" t="s">
        <v>1873</v>
      </c>
      <c r="D32" s="7">
        <v>0</v>
      </c>
    </row>
    <row r="33" spans="1:4" ht="17.100000000000001" customHeight="1" x14ac:dyDescent="0.15">
      <c r="A33" s="25" t="s">
        <v>1874</v>
      </c>
      <c r="B33" s="7">
        <v>0</v>
      </c>
      <c r="C33" s="41" t="s">
        <v>1875</v>
      </c>
      <c r="D33" s="7">
        <v>0</v>
      </c>
    </row>
    <row r="34" spans="1:4" ht="17.100000000000001" customHeight="1" x14ac:dyDescent="0.15">
      <c r="A34" s="25" t="s">
        <v>1876</v>
      </c>
      <c r="B34" s="7">
        <v>0</v>
      </c>
      <c r="C34" s="40" t="s">
        <v>1877</v>
      </c>
      <c r="D34" s="7">
        <v>0</v>
      </c>
    </row>
    <row r="35" spans="1:4" ht="17.100000000000001" customHeight="1" x14ac:dyDescent="0.15">
      <c r="A35" s="22" t="s">
        <v>1878</v>
      </c>
      <c r="B35" s="7">
        <v>0</v>
      </c>
      <c r="C35" s="40" t="s">
        <v>1879</v>
      </c>
      <c r="D35" s="3">
        <f t="shared" ref="D35" si="15">SUM(D36:D38)</f>
        <v>0</v>
      </c>
    </row>
    <row r="36" spans="1:4" ht="17.100000000000001" customHeight="1" x14ac:dyDescent="0.15">
      <c r="A36" s="22" t="s">
        <v>1880</v>
      </c>
      <c r="B36" s="7">
        <v>0</v>
      </c>
      <c r="C36" s="41" t="s">
        <v>1854</v>
      </c>
      <c r="D36" s="7">
        <v>0</v>
      </c>
    </row>
    <row r="37" spans="1:4" ht="17.100000000000001" customHeight="1" x14ac:dyDescent="0.15">
      <c r="A37" s="22" t="s">
        <v>1881</v>
      </c>
      <c r="B37" s="7">
        <v>0</v>
      </c>
      <c r="C37" s="41" t="s">
        <v>1856</v>
      </c>
      <c r="D37" s="7">
        <v>0</v>
      </c>
    </row>
    <row r="38" spans="1:4" ht="17.100000000000001" customHeight="1" x14ac:dyDescent="0.15">
      <c r="A38" s="22" t="s">
        <v>1882</v>
      </c>
      <c r="B38" s="7">
        <v>0</v>
      </c>
      <c r="C38" s="41" t="s">
        <v>1088</v>
      </c>
      <c r="D38" s="7">
        <v>0</v>
      </c>
    </row>
    <row r="39" spans="1:4" ht="17.100000000000001" customHeight="1" x14ac:dyDescent="0.15">
      <c r="A39" s="22" t="s">
        <v>1883</v>
      </c>
      <c r="B39" s="7">
        <v>0</v>
      </c>
      <c r="C39" s="40" t="s">
        <v>1884</v>
      </c>
      <c r="D39" s="7">
        <v>203</v>
      </c>
    </row>
    <row r="40" spans="1:4" ht="17.100000000000001" customHeight="1" x14ac:dyDescent="0.15">
      <c r="A40" s="22" t="s">
        <v>1885</v>
      </c>
      <c r="B40" s="7">
        <v>0</v>
      </c>
      <c r="C40" s="40" t="s">
        <v>1509</v>
      </c>
      <c r="D40" s="3">
        <f t="shared" ref="D40" si="16">SUM(D41,D44,D48,D58)</f>
        <v>1949</v>
      </c>
    </row>
    <row r="41" spans="1:4" ht="17.100000000000001" customHeight="1" x14ac:dyDescent="0.15">
      <c r="A41" s="22" t="s">
        <v>1886</v>
      </c>
      <c r="B41" s="7">
        <v>0</v>
      </c>
      <c r="C41" s="40" t="s">
        <v>1510</v>
      </c>
      <c r="D41" s="3">
        <f t="shared" ref="D41" si="17">SUM(D42:D43)</f>
        <v>0</v>
      </c>
    </row>
    <row r="42" spans="1:4" ht="17.100000000000001" customHeight="1" x14ac:dyDescent="0.15">
      <c r="A42" s="22" t="s">
        <v>1887</v>
      </c>
      <c r="B42" s="7">
        <v>0</v>
      </c>
      <c r="C42" s="41" t="s">
        <v>1888</v>
      </c>
      <c r="D42" s="7">
        <v>0</v>
      </c>
    </row>
    <row r="43" spans="1:4" ht="17.100000000000001" customHeight="1" x14ac:dyDescent="0.15">
      <c r="A43" s="22" t="s">
        <v>1889</v>
      </c>
      <c r="B43" s="7">
        <v>0</v>
      </c>
      <c r="C43" s="41" t="s">
        <v>1890</v>
      </c>
      <c r="D43" s="7">
        <v>0</v>
      </c>
    </row>
    <row r="44" spans="1:4" ht="17.100000000000001" customHeight="1" x14ac:dyDescent="0.15">
      <c r="A44" s="22" t="s">
        <v>1891</v>
      </c>
      <c r="B44" s="7">
        <v>0</v>
      </c>
      <c r="C44" s="40" t="s">
        <v>1549</v>
      </c>
      <c r="D44" s="3">
        <f t="shared" ref="D44" si="18">SUM(D45:D47)</f>
        <v>47</v>
      </c>
    </row>
    <row r="45" spans="1:4" ht="17.100000000000001" customHeight="1" x14ac:dyDescent="0.15">
      <c r="A45" s="22" t="s">
        <v>1892</v>
      </c>
      <c r="B45" s="3">
        <f t="shared" ref="B45" si="19">SUM(B46:B48)</f>
        <v>391</v>
      </c>
      <c r="C45" s="41" t="s">
        <v>1893</v>
      </c>
      <c r="D45" s="7">
        <v>0</v>
      </c>
    </row>
    <row r="46" spans="1:4" ht="17.100000000000001" customHeight="1" x14ac:dyDescent="0.15">
      <c r="A46" s="25" t="s">
        <v>1894</v>
      </c>
      <c r="B46" s="7">
        <v>0</v>
      </c>
      <c r="C46" s="41" t="s">
        <v>1895</v>
      </c>
      <c r="D46" s="7">
        <v>0</v>
      </c>
    </row>
    <row r="47" spans="1:4" ht="17.100000000000001" customHeight="1" x14ac:dyDescent="0.15">
      <c r="A47" s="25" t="s">
        <v>1896</v>
      </c>
      <c r="B47" s="7">
        <v>391</v>
      </c>
      <c r="C47" s="41" t="s">
        <v>1897</v>
      </c>
      <c r="D47" s="7">
        <v>47</v>
      </c>
    </row>
    <row r="48" spans="1:4" ht="17.100000000000001" customHeight="1" x14ac:dyDescent="0.15">
      <c r="A48" s="25" t="s">
        <v>1898</v>
      </c>
      <c r="B48" s="7">
        <v>0</v>
      </c>
      <c r="C48" s="40" t="s">
        <v>1574</v>
      </c>
      <c r="D48" s="3">
        <f t="shared" ref="D48" si="20">SUM(D49:D57)</f>
        <v>1902</v>
      </c>
    </row>
    <row r="49" spans="1:4" ht="17.100000000000001" customHeight="1" x14ac:dyDescent="0.15">
      <c r="A49" s="22" t="s">
        <v>1899</v>
      </c>
      <c r="B49" s="7">
        <v>0</v>
      </c>
      <c r="C49" s="41" t="s">
        <v>1900</v>
      </c>
      <c r="D49" s="7">
        <v>0</v>
      </c>
    </row>
    <row r="50" spans="1:4" ht="17.100000000000001" customHeight="1" x14ac:dyDescent="0.15">
      <c r="A50" s="22" t="s">
        <v>1901</v>
      </c>
      <c r="B50" s="7">
        <v>0</v>
      </c>
      <c r="C50" s="41" t="s">
        <v>1902</v>
      </c>
      <c r="D50" s="7">
        <v>0</v>
      </c>
    </row>
    <row r="51" spans="1:4" ht="17.100000000000001" customHeight="1" x14ac:dyDescent="0.15">
      <c r="A51" s="22" t="s">
        <v>1903</v>
      </c>
      <c r="B51" s="7">
        <v>0</v>
      </c>
      <c r="C51" s="41" t="s">
        <v>1904</v>
      </c>
      <c r="D51" s="7">
        <v>0</v>
      </c>
    </row>
    <row r="52" spans="1:4" ht="17.100000000000001" customHeight="1" x14ac:dyDescent="0.15">
      <c r="A52" s="22" t="s">
        <v>1905</v>
      </c>
      <c r="B52" s="7">
        <v>0</v>
      </c>
      <c r="C52" s="41" t="s">
        <v>1906</v>
      </c>
      <c r="D52" s="7">
        <v>0</v>
      </c>
    </row>
    <row r="53" spans="1:4" ht="17.100000000000001" customHeight="1" x14ac:dyDescent="0.15">
      <c r="A53" s="22" t="s">
        <v>1907</v>
      </c>
      <c r="B53" s="7">
        <v>0</v>
      </c>
      <c r="C53" s="41" t="s">
        <v>1908</v>
      </c>
      <c r="D53" s="7">
        <v>1902</v>
      </c>
    </row>
    <row r="54" spans="1:4" ht="17.100000000000001" customHeight="1" x14ac:dyDescent="0.15">
      <c r="A54" s="22" t="s">
        <v>1909</v>
      </c>
      <c r="B54" s="3">
        <f t="shared" ref="B54" si="21">SUM(B55:B56)</f>
        <v>0</v>
      </c>
      <c r="C54" s="41" t="s">
        <v>1910</v>
      </c>
      <c r="D54" s="7">
        <v>0</v>
      </c>
    </row>
    <row r="55" spans="1:4" ht="17.100000000000001" customHeight="1" x14ac:dyDescent="0.15">
      <c r="A55" s="25" t="s">
        <v>1911</v>
      </c>
      <c r="B55" s="7">
        <v>0</v>
      </c>
      <c r="C55" s="41" t="s">
        <v>1912</v>
      </c>
      <c r="D55" s="7">
        <v>0</v>
      </c>
    </row>
    <row r="56" spans="1:4" ht="17.100000000000001" customHeight="1" x14ac:dyDescent="0.15">
      <c r="A56" s="25" t="s">
        <v>1913</v>
      </c>
      <c r="B56" s="7">
        <v>0</v>
      </c>
      <c r="C56" s="41" t="s">
        <v>1914</v>
      </c>
      <c r="D56" s="7">
        <v>0</v>
      </c>
    </row>
    <row r="57" spans="1:4" ht="17.100000000000001" customHeight="1" x14ac:dyDescent="0.15">
      <c r="A57" s="22" t="s">
        <v>1915</v>
      </c>
      <c r="B57" s="7">
        <v>0</v>
      </c>
      <c r="C57" s="41" t="s">
        <v>1916</v>
      </c>
      <c r="D57" s="7">
        <v>0</v>
      </c>
    </row>
    <row r="58" spans="1:4" ht="17.100000000000001" customHeight="1" x14ac:dyDescent="0.15">
      <c r="A58" s="22" t="s">
        <v>1917</v>
      </c>
      <c r="B58" s="7">
        <v>0</v>
      </c>
      <c r="C58" s="40" t="s">
        <v>1596</v>
      </c>
      <c r="D58" s="3">
        <f t="shared" ref="D58" si="22">D59</f>
        <v>0</v>
      </c>
    </row>
    <row r="59" spans="1:4" ht="17.100000000000001" customHeight="1" x14ac:dyDescent="0.15">
      <c r="A59" s="22" t="s">
        <v>1918</v>
      </c>
      <c r="B59" s="7">
        <v>0</v>
      </c>
      <c r="C59" s="41" t="s">
        <v>1919</v>
      </c>
      <c r="D59" s="7">
        <v>0</v>
      </c>
    </row>
    <row r="60" spans="1:4" ht="17.100000000000001" customHeight="1" x14ac:dyDescent="0.15">
      <c r="A60" s="22" t="s">
        <v>1920</v>
      </c>
      <c r="B60" s="3">
        <f t="shared" ref="B60" si="23">SUM(B61:B62)</f>
        <v>0</v>
      </c>
      <c r="C60" s="40" t="s">
        <v>1619</v>
      </c>
      <c r="D60" s="3">
        <f t="shared" ref="D60" si="24">SUM(D61,D69,D72)</f>
        <v>34408</v>
      </c>
    </row>
    <row r="61" spans="1:4" ht="17.100000000000001" customHeight="1" x14ac:dyDescent="0.15">
      <c r="A61" s="25" t="s">
        <v>1921</v>
      </c>
      <c r="B61" s="7">
        <v>0</v>
      </c>
      <c r="C61" s="40" t="s">
        <v>1620</v>
      </c>
      <c r="D61" s="3">
        <f t="shared" ref="D61" si="25">SUM(D62:D68)</f>
        <v>34408</v>
      </c>
    </row>
    <row r="62" spans="1:4" ht="17.100000000000001" customHeight="1" x14ac:dyDescent="0.15">
      <c r="A62" s="25" t="s">
        <v>1922</v>
      </c>
      <c r="B62" s="7">
        <v>0</v>
      </c>
      <c r="C62" s="41" t="s">
        <v>1923</v>
      </c>
      <c r="D62" s="7">
        <v>34408</v>
      </c>
    </row>
    <row r="63" spans="1:4" ht="17.100000000000001" customHeight="1" x14ac:dyDescent="0.15">
      <c r="A63" s="22" t="s">
        <v>1924</v>
      </c>
      <c r="B63" s="3">
        <f t="shared" ref="B63" si="26">SUM(B64:B65)</f>
        <v>2790</v>
      </c>
      <c r="C63" s="41" t="s">
        <v>1925</v>
      </c>
      <c r="D63" s="7">
        <v>0</v>
      </c>
    </row>
    <row r="64" spans="1:4" ht="17.100000000000001" customHeight="1" x14ac:dyDescent="0.15">
      <c r="A64" s="25" t="s">
        <v>1926</v>
      </c>
      <c r="B64" s="7">
        <v>518</v>
      </c>
      <c r="C64" s="41" t="s">
        <v>1927</v>
      </c>
      <c r="D64" s="7">
        <v>0</v>
      </c>
    </row>
    <row r="65" spans="1:4" ht="17.100000000000001" customHeight="1" x14ac:dyDescent="0.15">
      <c r="A65" s="25" t="s">
        <v>1928</v>
      </c>
      <c r="B65" s="7">
        <v>2272</v>
      </c>
      <c r="C65" s="41" t="s">
        <v>1929</v>
      </c>
      <c r="D65" s="7">
        <v>0</v>
      </c>
    </row>
    <row r="66" spans="1:4" ht="17.100000000000001" customHeight="1" x14ac:dyDescent="0.15">
      <c r="A66" s="22" t="s">
        <v>1930</v>
      </c>
      <c r="B66" s="7">
        <v>0</v>
      </c>
      <c r="C66" s="41" t="s">
        <v>1931</v>
      </c>
      <c r="D66" s="7">
        <v>0</v>
      </c>
    </row>
    <row r="67" spans="1:4" ht="17.100000000000001" customHeight="1" x14ac:dyDescent="0.15">
      <c r="A67" s="22" t="s">
        <v>1932</v>
      </c>
      <c r="B67" s="7">
        <v>0</v>
      </c>
      <c r="C67" s="41" t="s">
        <v>1933</v>
      </c>
      <c r="D67" s="7">
        <v>0</v>
      </c>
    </row>
    <row r="68" spans="1:4" ht="17.100000000000001" customHeight="1" x14ac:dyDescent="0.15">
      <c r="A68" s="22" t="s">
        <v>1934</v>
      </c>
      <c r="B68" s="7">
        <v>0</v>
      </c>
      <c r="C68" s="41" t="s">
        <v>1935</v>
      </c>
      <c r="D68" s="7">
        <v>0</v>
      </c>
    </row>
    <row r="69" spans="1:4" ht="17.100000000000001" customHeight="1" x14ac:dyDescent="0.15">
      <c r="A69" s="22" t="s">
        <v>1936</v>
      </c>
      <c r="B69" s="7">
        <v>1303</v>
      </c>
      <c r="C69" s="40" t="s">
        <v>1648</v>
      </c>
      <c r="D69" s="3">
        <f t="shared" ref="D69" si="27">SUM(D70:D71)</f>
        <v>0</v>
      </c>
    </row>
    <row r="70" spans="1:4" ht="17.100000000000001" customHeight="1" x14ac:dyDescent="0.15">
      <c r="A70" s="22" t="s">
        <v>1937</v>
      </c>
      <c r="B70" s="3">
        <f t="shared" ref="B70" si="28">SUM(B71:B73)</f>
        <v>2792</v>
      </c>
      <c r="C70" s="41" t="s">
        <v>1938</v>
      </c>
      <c r="D70" s="7">
        <v>0</v>
      </c>
    </row>
    <row r="71" spans="1:4" ht="17.25" customHeight="1" x14ac:dyDescent="0.15">
      <c r="A71" s="25" t="s">
        <v>1939</v>
      </c>
      <c r="B71" s="7">
        <v>792</v>
      </c>
      <c r="C71" s="41" t="s">
        <v>1940</v>
      </c>
      <c r="D71" s="7">
        <v>0</v>
      </c>
    </row>
    <row r="72" spans="1:4" ht="17.25" customHeight="1" x14ac:dyDescent="0.15">
      <c r="A72" s="25" t="s">
        <v>1941</v>
      </c>
      <c r="B72" s="7">
        <v>0</v>
      </c>
      <c r="C72" s="40" t="s">
        <v>1654</v>
      </c>
      <c r="D72" s="3">
        <f t="shared" ref="D72" si="29">SUM(D73:D74)</f>
        <v>0</v>
      </c>
    </row>
    <row r="73" spans="1:4" ht="17.25" customHeight="1" x14ac:dyDescent="0.15">
      <c r="A73" s="25" t="s">
        <v>1942</v>
      </c>
      <c r="B73" s="7">
        <v>2000</v>
      </c>
      <c r="C73" s="41" t="s">
        <v>1943</v>
      </c>
      <c r="D73" s="7">
        <v>0</v>
      </c>
    </row>
    <row r="74" spans="1:4" ht="17.100000000000001" customHeight="1" x14ac:dyDescent="0.15">
      <c r="A74" s="22" t="s">
        <v>1944</v>
      </c>
      <c r="B74" s="7">
        <v>0</v>
      </c>
      <c r="C74" s="41" t="s">
        <v>1945</v>
      </c>
      <c r="D74" s="7">
        <v>0</v>
      </c>
    </row>
    <row r="75" spans="1:4" ht="17.100000000000001" customHeight="1" x14ac:dyDescent="0.15">
      <c r="A75" s="22" t="s">
        <v>1946</v>
      </c>
      <c r="B75" s="3">
        <f t="shared" ref="B75" si="30">SUM(B76:B79)</f>
        <v>370387</v>
      </c>
      <c r="C75" s="40" t="s">
        <v>1665</v>
      </c>
      <c r="D75" s="3">
        <f t="shared" ref="D75" si="31">SUM(D76,D78,D80,D86:D87,D89,D94,D97,D99)</f>
        <v>88</v>
      </c>
    </row>
    <row r="76" spans="1:4" ht="17.100000000000001" customHeight="1" x14ac:dyDescent="0.15">
      <c r="A76" s="25" t="s">
        <v>1947</v>
      </c>
      <c r="B76" s="7">
        <v>277136</v>
      </c>
      <c r="C76" s="40" t="s">
        <v>1673</v>
      </c>
      <c r="D76" s="3">
        <f t="shared" ref="D76" si="32">D77</f>
        <v>21</v>
      </c>
    </row>
    <row r="77" spans="1:4" ht="17.100000000000001" customHeight="1" x14ac:dyDescent="0.15">
      <c r="A77" s="25" t="s">
        <v>1948</v>
      </c>
      <c r="B77" s="7">
        <v>89034</v>
      </c>
      <c r="C77" s="41" t="s">
        <v>1949</v>
      </c>
      <c r="D77" s="7">
        <v>21</v>
      </c>
    </row>
    <row r="78" spans="1:4" ht="17.100000000000001" customHeight="1" x14ac:dyDescent="0.15">
      <c r="A78" s="25" t="s">
        <v>1950</v>
      </c>
      <c r="B78" s="7">
        <v>3416</v>
      </c>
      <c r="C78" s="40" t="s">
        <v>1686</v>
      </c>
      <c r="D78" s="3">
        <f t="shared" ref="D78" si="33">D79</f>
        <v>0</v>
      </c>
    </row>
    <row r="79" spans="1:4" ht="17.100000000000001" customHeight="1" x14ac:dyDescent="0.15">
      <c r="A79" s="25" t="s">
        <v>1951</v>
      </c>
      <c r="B79" s="7">
        <v>801</v>
      </c>
      <c r="C79" s="41" t="s">
        <v>1952</v>
      </c>
      <c r="D79" s="7">
        <v>0</v>
      </c>
    </row>
    <row r="80" spans="1:4" ht="17.100000000000001" customHeight="1" x14ac:dyDescent="0.15">
      <c r="A80" s="22" t="s">
        <v>1953</v>
      </c>
      <c r="B80" s="7">
        <v>0</v>
      </c>
      <c r="C80" s="40" t="s">
        <v>1688</v>
      </c>
      <c r="D80" s="3">
        <f t="shared" ref="D80" si="34">SUM(D81:D85)</f>
        <v>0</v>
      </c>
    </row>
    <row r="81" spans="1:4" ht="17.100000000000001" customHeight="1" x14ac:dyDescent="0.15">
      <c r="A81" s="22" t="s">
        <v>1954</v>
      </c>
      <c r="B81" s="7">
        <v>877</v>
      </c>
      <c r="C81" s="41" t="s">
        <v>1955</v>
      </c>
      <c r="D81" s="7">
        <v>0</v>
      </c>
    </row>
    <row r="82" spans="1:4" ht="17.100000000000001" customHeight="1" x14ac:dyDescent="0.15">
      <c r="A82" s="22" t="s">
        <v>1956</v>
      </c>
      <c r="B82" s="7">
        <v>0</v>
      </c>
      <c r="C82" s="41" t="s">
        <v>1957</v>
      </c>
      <c r="D82" s="7">
        <v>0</v>
      </c>
    </row>
    <row r="83" spans="1:4" ht="17.100000000000001" customHeight="1" x14ac:dyDescent="0.15">
      <c r="A83" s="22" t="s">
        <v>1958</v>
      </c>
      <c r="B83" s="7">
        <v>0</v>
      </c>
      <c r="C83" s="41" t="s">
        <v>1959</v>
      </c>
      <c r="D83" s="7">
        <v>0</v>
      </c>
    </row>
    <row r="84" spans="1:4" ht="17.100000000000001" customHeight="1" x14ac:dyDescent="0.15">
      <c r="A84" s="22" t="s">
        <v>1960</v>
      </c>
      <c r="B84" s="7">
        <v>0</v>
      </c>
      <c r="C84" s="41" t="s">
        <v>1961</v>
      </c>
      <c r="D84" s="7">
        <v>0</v>
      </c>
    </row>
    <row r="85" spans="1:4" ht="17.100000000000001" customHeight="1" x14ac:dyDescent="0.15">
      <c r="A85" s="22" t="s">
        <v>1962</v>
      </c>
      <c r="B85" s="7">
        <v>0</v>
      </c>
      <c r="C85" s="41" t="s">
        <v>1963</v>
      </c>
      <c r="D85" s="7">
        <v>0</v>
      </c>
    </row>
    <row r="86" spans="1:4" ht="17.100000000000001" customHeight="1" x14ac:dyDescent="0.15">
      <c r="A86" s="22" t="s">
        <v>1964</v>
      </c>
      <c r="B86" s="13">
        <v>0</v>
      </c>
      <c r="C86" s="40" t="s">
        <v>1699</v>
      </c>
      <c r="D86" s="7">
        <v>0</v>
      </c>
    </row>
    <row r="87" spans="1:4" ht="17.100000000000001" customHeight="1" x14ac:dyDescent="0.15">
      <c r="A87" s="22" t="s">
        <v>1965</v>
      </c>
      <c r="B87" s="7">
        <v>0</v>
      </c>
      <c r="C87" s="40" t="s">
        <v>1712</v>
      </c>
      <c r="D87" s="3">
        <f t="shared" ref="D87" si="35">D88</f>
        <v>0</v>
      </c>
    </row>
    <row r="88" spans="1:4" ht="17.100000000000001" customHeight="1" x14ac:dyDescent="0.15">
      <c r="A88" s="22" t="s">
        <v>1966</v>
      </c>
      <c r="B88" s="7">
        <v>0</v>
      </c>
      <c r="C88" s="41" t="s">
        <v>1967</v>
      </c>
      <c r="D88" s="7">
        <v>0</v>
      </c>
    </row>
    <row r="89" spans="1:4" ht="17.100000000000001" customHeight="1" x14ac:dyDescent="0.15">
      <c r="A89" s="42"/>
      <c r="B89" s="43"/>
      <c r="C89" s="40" t="s">
        <v>1716</v>
      </c>
      <c r="D89" s="3">
        <f t="shared" ref="D89" si="36">SUM(D90:D93)</f>
        <v>67</v>
      </c>
    </row>
    <row r="90" spans="1:4" ht="17.100000000000001" customHeight="1" x14ac:dyDescent="0.15">
      <c r="A90" s="44"/>
      <c r="B90" s="45"/>
      <c r="C90" s="41" t="s">
        <v>1968</v>
      </c>
      <c r="D90" s="7">
        <v>67</v>
      </c>
    </row>
    <row r="91" spans="1:4" ht="17.100000000000001" customHeight="1" x14ac:dyDescent="0.15">
      <c r="A91" s="25"/>
      <c r="B91" s="45"/>
      <c r="C91" s="41" t="s">
        <v>1969</v>
      </c>
      <c r="D91" s="7">
        <v>0</v>
      </c>
    </row>
    <row r="92" spans="1:4" ht="17.100000000000001" customHeight="1" x14ac:dyDescent="0.15">
      <c r="A92" s="25"/>
      <c r="B92" s="45"/>
      <c r="C92" s="41" t="s">
        <v>1970</v>
      </c>
      <c r="D92" s="7">
        <v>0</v>
      </c>
    </row>
    <row r="93" spans="1:4" ht="17.100000000000001" customHeight="1" x14ac:dyDescent="0.15">
      <c r="A93" s="25"/>
      <c r="B93" s="45"/>
      <c r="C93" s="41" t="s">
        <v>1971</v>
      </c>
      <c r="D93" s="7">
        <v>0</v>
      </c>
    </row>
    <row r="94" spans="1:4" ht="17.100000000000001" customHeight="1" x14ac:dyDescent="0.15">
      <c r="A94" s="25"/>
      <c r="B94" s="45"/>
      <c r="C94" s="40" t="s">
        <v>1767</v>
      </c>
      <c r="D94" s="3">
        <f t="shared" ref="D94" si="37">SUM(D95:D96)</f>
        <v>0</v>
      </c>
    </row>
    <row r="95" spans="1:4" ht="17.100000000000001" customHeight="1" x14ac:dyDescent="0.15">
      <c r="A95" s="25"/>
      <c r="B95" s="45"/>
      <c r="C95" s="41" t="s">
        <v>1972</v>
      </c>
      <c r="D95" s="7">
        <v>0</v>
      </c>
    </row>
    <row r="96" spans="1:4" ht="17.100000000000001" customHeight="1" x14ac:dyDescent="0.15">
      <c r="A96" s="25"/>
      <c r="B96" s="45"/>
      <c r="C96" s="41" t="s">
        <v>1973</v>
      </c>
      <c r="D96" s="7">
        <v>0</v>
      </c>
    </row>
    <row r="97" spans="1:4" ht="17.100000000000001" customHeight="1" x14ac:dyDescent="0.15">
      <c r="A97" s="25"/>
      <c r="B97" s="46"/>
      <c r="C97" s="40" t="s">
        <v>1782</v>
      </c>
      <c r="D97" s="3">
        <f t="shared" ref="D97" si="38">D98</f>
        <v>0</v>
      </c>
    </row>
    <row r="98" spans="1:4" ht="17.100000000000001" customHeight="1" x14ac:dyDescent="0.15">
      <c r="A98" s="25"/>
      <c r="B98" s="46"/>
      <c r="C98" s="41" t="s">
        <v>1974</v>
      </c>
      <c r="D98" s="7">
        <v>0</v>
      </c>
    </row>
    <row r="99" spans="1:4" ht="17.100000000000001" customHeight="1" x14ac:dyDescent="0.15">
      <c r="A99" s="48"/>
      <c r="B99" s="47"/>
      <c r="C99" s="22" t="s">
        <v>1975</v>
      </c>
      <c r="D99" s="3">
        <f t="shared" ref="D99" si="39">D100</f>
        <v>0</v>
      </c>
    </row>
    <row r="100" spans="1:4" ht="17.100000000000001" customHeight="1" x14ac:dyDescent="0.15">
      <c r="A100" s="48"/>
      <c r="B100" s="46"/>
      <c r="C100" s="25" t="s">
        <v>1976</v>
      </c>
      <c r="D100" s="7">
        <v>0</v>
      </c>
    </row>
    <row r="101" spans="1:4" ht="17.100000000000001" customHeight="1" x14ac:dyDescent="0.15">
      <c r="A101" s="48"/>
      <c r="B101" s="48"/>
      <c r="C101" s="22" t="s">
        <v>1977</v>
      </c>
      <c r="D101" s="3">
        <f t="shared" ref="D101" si="40">D102</f>
        <v>0</v>
      </c>
    </row>
    <row r="102" spans="1:4" ht="17.100000000000001" customHeight="1" x14ac:dyDescent="0.15">
      <c r="A102" s="46"/>
      <c r="B102" s="46"/>
      <c r="C102" s="22" t="s">
        <v>1978</v>
      </c>
      <c r="D102" s="7">
        <v>0</v>
      </c>
    </row>
  </sheetData>
  <mergeCells count="1">
    <mergeCell ref="A1:D1"/>
  </mergeCells>
  <phoneticPr fontId="2" type="noConversion"/>
  <printOptions horizontalCentered="1" headings="1" gridLines="1"/>
  <pageMargins left="2" right="0.75" top="1" bottom="1" header="4.935395565725677E-288" footer="0"/>
  <pageSetup scale="90" orientation="landscape" r:id="rId1"/>
  <headerFooter alignWithMargins="0">
    <oddHeader>@$</oddHeader>
    <oddFooter>@&amp;-&amp;P&amp;-$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showGridLines="0" showZeros="0" workbookViewId="0">
      <selection activeCell="C12" sqref="C12"/>
    </sheetView>
  </sheetViews>
  <sheetFormatPr defaultColWidth="9.125" defaultRowHeight="14.25" x14ac:dyDescent="0.15"/>
  <cols>
    <col min="1" max="1" width="38.375" customWidth="1"/>
    <col min="2" max="2" width="11.75" customWidth="1"/>
    <col min="3" max="3" width="38.375" customWidth="1"/>
    <col min="4" max="4" width="11.75" customWidth="1"/>
    <col min="5" max="243" width="9.125" customWidth="1"/>
  </cols>
  <sheetData>
    <row r="1" spans="1:4" ht="33.950000000000003" customHeight="1" x14ac:dyDescent="0.15">
      <c r="A1" s="55" t="s">
        <v>1982</v>
      </c>
      <c r="B1" s="55"/>
      <c r="C1" s="55"/>
      <c r="D1" s="55"/>
    </row>
    <row r="2" spans="1:4" ht="17.100000000000001" customHeight="1" x14ac:dyDescent="0.15">
      <c r="A2" s="49"/>
      <c r="B2" s="49"/>
      <c r="C2" s="49"/>
      <c r="D2" s="26" t="s">
        <v>839</v>
      </c>
    </row>
    <row r="3" spans="1:4" ht="26.25" customHeight="1" x14ac:dyDescent="0.15">
      <c r="A3" s="34" t="s">
        <v>1</v>
      </c>
      <c r="B3" s="35" t="s">
        <v>2</v>
      </c>
      <c r="C3" s="34" t="s">
        <v>1</v>
      </c>
      <c r="D3" s="35" t="s">
        <v>2</v>
      </c>
    </row>
    <row r="4" spans="1:4" ht="17.100000000000001" customHeight="1" x14ac:dyDescent="0.15">
      <c r="A4" s="36" t="s">
        <v>1824</v>
      </c>
      <c r="B4" s="37">
        <f t="shared" ref="B4" si="0">SUM(B5:B6,B9,B12:B19,B30:B32,B35:B45,B49:B54,B57:B60,B63,B66:B70,B74:B75,B80:B88)</f>
        <v>1604653</v>
      </c>
      <c r="C4" s="39" t="s">
        <v>1825</v>
      </c>
      <c r="D4" s="38">
        <f t="shared" ref="D4" si="1">SUM(D5,D9,D13,D16,D40,D60,D75,D101)</f>
        <v>1292330</v>
      </c>
    </row>
    <row r="5" spans="1:4" ht="17.100000000000001" customHeight="1" x14ac:dyDescent="0.15">
      <c r="A5" s="22" t="s">
        <v>1826</v>
      </c>
      <c r="B5" s="7">
        <v>0</v>
      </c>
      <c r="C5" s="40" t="s">
        <v>1164</v>
      </c>
      <c r="D5" s="3">
        <f t="shared" ref="D5" si="2">D6</f>
        <v>587</v>
      </c>
    </row>
    <row r="6" spans="1:4" ht="17.100000000000001" customHeight="1" x14ac:dyDescent="0.15">
      <c r="A6" s="22" t="s">
        <v>1827</v>
      </c>
      <c r="B6" s="3">
        <f t="shared" ref="B6" si="3">SUM(B7:B8)</f>
        <v>23</v>
      </c>
      <c r="C6" s="40" t="s">
        <v>1203</v>
      </c>
      <c r="D6" s="3">
        <f t="shared" ref="D6" si="4">SUM(D7:D8)</f>
        <v>587</v>
      </c>
    </row>
    <row r="7" spans="1:4" ht="17.100000000000001" customHeight="1" x14ac:dyDescent="0.15">
      <c r="A7" s="25" t="s">
        <v>1828</v>
      </c>
      <c r="B7" s="7">
        <v>0</v>
      </c>
      <c r="C7" s="41" t="s">
        <v>1829</v>
      </c>
      <c r="D7" s="7">
        <v>587</v>
      </c>
    </row>
    <row r="8" spans="1:4" ht="17.100000000000001" customHeight="1" x14ac:dyDescent="0.15">
      <c r="A8" s="25" t="s">
        <v>1830</v>
      </c>
      <c r="B8" s="7">
        <v>23</v>
      </c>
      <c r="C8" s="41" t="s">
        <v>1831</v>
      </c>
      <c r="D8" s="7">
        <v>0</v>
      </c>
    </row>
    <row r="9" spans="1:4" ht="17.100000000000001" customHeight="1" x14ac:dyDescent="0.15">
      <c r="A9" s="22" t="s">
        <v>1832</v>
      </c>
      <c r="B9" s="3">
        <f t="shared" ref="B9" si="5">SUM(B10:B11)</f>
        <v>0</v>
      </c>
      <c r="C9" s="40" t="s">
        <v>1252</v>
      </c>
      <c r="D9" s="3">
        <f t="shared" ref="D9" si="6">D10</f>
        <v>3222</v>
      </c>
    </row>
    <row r="10" spans="1:4" ht="17.100000000000001" customHeight="1" x14ac:dyDescent="0.15">
      <c r="A10" s="25" t="s">
        <v>1833</v>
      </c>
      <c r="B10" s="7">
        <v>0</v>
      </c>
      <c r="C10" s="40" t="s">
        <v>1834</v>
      </c>
      <c r="D10" s="3">
        <f t="shared" ref="D10" si="7">SUM(D11:D12)</f>
        <v>3222</v>
      </c>
    </row>
    <row r="11" spans="1:4" ht="17.100000000000001" customHeight="1" x14ac:dyDescent="0.15">
      <c r="A11" s="25" t="s">
        <v>1835</v>
      </c>
      <c r="B11" s="7">
        <v>0</v>
      </c>
      <c r="C11" s="41" t="s">
        <v>1836</v>
      </c>
      <c r="D11" s="7">
        <v>3222</v>
      </c>
    </row>
    <row r="12" spans="1:4" ht="17.100000000000001" customHeight="1" x14ac:dyDescent="0.15">
      <c r="A12" s="22" t="s">
        <v>1837</v>
      </c>
      <c r="B12" s="7">
        <v>0</v>
      </c>
      <c r="C12" s="41" t="s">
        <v>1838</v>
      </c>
      <c r="D12" s="7">
        <v>0</v>
      </c>
    </row>
    <row r="13" spans="1:4" ht="17.100000000000001" customHeight="1" x14ac:dyDescent="0.15">
      <c r="A13" s="22" t="s">
        <v>1839</v>
      </c>
      <c r="B13" s="7">
        <v>0</v>
      </c>
      <c r="C13" s="40" t="s">
        <v>1292</v>
      </c>
      <c r="D13" s="3">
        <f t="shared" ref="D13:D14" si="8">D14</f>
        <v>746</v>
      </c>
    </row>
    <row r="14" spans="1:4" ht="17.100000000000001" customHeight="1" x14ac:dyDescent="0.15">
      <c r="A14" s="22" t="s">
        <v>1840</v>
      </c>
      <c r="B14" s="7">
        <v>0</v>
      </c>
      <c r="C14" s="40" t="s">
        <v>1360</v>
      </c>
      <c r="D14" s="3">
        <f t="shared" si="8"/>
        <v>746</v>
      </c>
    </row>
    <row r="15" spans="1:4" ht="17.100000000000001" customHeight="1" x14ac:dyDescent="0.15">
      <c r="A15" s="22" t="s">
        <v>1841</v>
      </c>
      <c r="B15" s="7">
        <v>0</v>
      </c>
      <c r="C15" s="41" t="s">
        <v>1842</v>
      </c>
      <c r="D15" s="7">
        <v>746</v>
      </c>
    </row>
    <row r="16" spans="1:4" ht="17.100000000000001" customHeight="1" x14ac:dyDescent="0.15">
      <c r="A16" s="22" t="s">
        <v>1843</v>
      </c>
      <c r="B16" s="7">
        <v>0</v>
      </c>
      <c r="C16" s="40" t="s">
        <v>1487</v>
      </c>
      <c r="D16" s="3">
        <f t="shared" ref="D16" si="9">SUM(D17,D21,D30,D34:D35,D39)</f>
        <v>1225053</v>
      </c>
    </row>
    <row r="17" spans="1:4" ht="17.100000000000001" customHeight="1" x14ac:dyDescent="0.15">
      <c r="A17" s="22" t="s">
        <v>1844</v>
      </c>
      <c r="B17" s="7">
        <v>0</v>
      </c>
      <c r="C17" s="40" t="s">
        <v>1845</v>
      </c>
      <c r="D17" s="3">
        <f t="shared" ref="D17" si="10">SUM(D18:D20)</f>
        <v>4852</v>
      </c>
    </row>
    <row r="18" spans="1:4" ht="17.100000000000001" customHeight="1" x14ac:dyDescent="0.15">
      <c r="A18" s="22" t="s">
        <v>1846</v>
      </c>
      <c r="B18" s="7">
        <v>16714</v>
      </c>
      <c r="C18" s="41" t="s">
        <v>1847</v>
      </c>
      <c r="D18" s="7">
        <v>462</v>
      </c>
    </row>
    <row r="19" spans="1:4" ht="17.100000000000001" customHeight="1" x14ac:dyDescent="0.15">
      <c r="A19" s="22" t="s">
        <v>1848</v>
      </c>
      <c r="B19" s="3">
        <f t="shared" ref="B19" si="11">SUM(B20:B29)</f>
        <v>0</v>
      </c>
      <c r="C19" s="41" t="s">
        <v>1504</v>
      </c>
      <c r="D19" s="7">
        <v>0</v>
      </c>
    </row>
    <row r="20" spans="1:4" ht="17.100000000000001" customHeight="1" x14ac:dyDescent="0.15">
      <c r="A20" s="25" t="s">
        <v>1849</v>
      </c>
      <c r="B20" s="7">
        <v>0</v>
      </c>
      <c r="C20" s="41" t="s">
        <v>1850</v>
      </c>
      <c r="D20" s="7">
        <v>4390</v>
      </c>
    </row>
    <row r="21" spans="1:4" ht="17.100000000000001" customHeight="1" x14ac:dyDescent="0.15">
      <c r="A21" s="25" t="s">
        <v>1851</v>
      </c>
      <c r="B21" s="7">
        <v>0</v>
      </c>
      <c r="C21" s="40" t="s">
        <v>1852</v>
      </c>
      <c r="D21" s="3">
        <f t="shared" ref="D21" si="12">SUM(D22:D29)</f>
        <v>1144378</v>
      </c>
    </row>
    <row r="22" spans="1:4" ht="17.100000000000001" customHeight="1" x14ac:dyDescent="0.15">
      <c r="A22" s="25" t="s">
        <v>1853</v>
      </c>
      <c r="B22" s="7">
        <v>0</v>
      </c>
      <c r="C22" s="41" t="s">
        <v>1854</v>
      </c>
      <c r="D22" s="7">
        <v>69541</v>
      </c>
    </row>
    <row r="23" spans="1:4" ht="17.100000000000001" customHeight="1" x14ac:dyDescent="0.15">
      <c r="A23" s="25" t="s">
        <v>1855</v>
      </c>
      <c r="B23" s="7">
        <v>0</v>
      </c>
      <c r="C23" s="41" t="s">
        <v>1856</v>
      </c>
      <c r="D23" s="7">
        <v>209729</v>
      </c>
    </row>
    <row r="24" spans="1:4" ht="17.100000000000001" customHeight="1" x14ac:dyDescent="0.15">
      <c r="A24" s="25" t="s">
        <v>1857</v>
      </c>
      <c r="B24" s="7">
        <v>0</v>
      </c>
      <c r="C24" s="41" t="s">
        <v>1858</v>
      </c>
      <c r="D24" s="7">
        <v>465612</v>
      </c>
    </row>
    <row r="25" spans="1:4" ht="17.100000000000001" customHeight="1" x14ac:dyDescent="0.15">
      <c r="A25" s="25" t="s">
        <v>1859</v>
      </c>
      <c r="B25" s="7">
        <v>0</v>
      </c>
      <c r="C25" s="41" t="s">
        <v>1860</v>
      </c>
      <c r="D25" s="7">
        <v>5547</v>
      </c>
    </row>
    <row r="26" spans="1:4" ht="17.100000000000001" customHeight="1" x14ac:dyDescent="0.15">
      <c r="A26" s="25" t="s">
        <v>1861</v>
      </c>
      <c r="B26" s="7">
        <v>0</v>
      </c>
      <c r="C26" s="41" t="s">
        <v>1862</v>
      </c>
      <c r="D26" s="7">
        <v>2785</v>
      </c>
    </row>
    <row r="27" spans="1:4" ht="17.100000000000001" customHeight="1" x14ac:dyDescent="0.15">
      <c r="A27" s="25" t="s">
        <v>1863</v>
      </c>
      <c r="B27" s="7">
        <v>0</v>
      </c>
      <c r="C27" s="41" t="s">
        <v>1864</v>
      </c>
      <c r="D27" s="7">
        <v>2651</v>
      </c>
    </row>
    <row r="28" spans="1:4" ht="17.100000000000001" customHeight="1" x14ac:dyDescent="0.15">
      <c r="A28" s="25" t="s">
        <v>1865</v>
      </c>
      <c r="B28" s="7">
        <v>0</v>
      </c>
      <c r="C28" s="41" t="s">
        <v>1504</v>
      </c>
      <c r="D28" s="7">
        <v>100</v>
      </c>
    </row>
    <row r="29" spans="1:4" ht="17.100000000000001" customHeight="1" x14ac:dyDescent="0.15">
      <c r="A29" s="25" t="s">
        <v>1866</v>
      </c>
      <c r="B29" s="7">
        <v>0</v>
      </c>
      <c r="C29" s="41" t="s">
        <v>1867</v>
      </c>
      <c r="D29" s="7">
        <v>388413</v>
      </c>
    </row>
    <row r="30" spans="1:4" ht="17.100000000000001" customHeight="1" x14ac:dyDescent="0.15">
      <c r="A30" s="22" t="s">
        <v>1868</v>
      </c>
      <c r="B30" s="7">
        <v>0</v>
      </c>
      <c r="C30" s="40" t="s">
        <v>1869</v>
      </c>
      <c r="D30" s="3">
        <f t="shared" ref="D30" si="13">SUM(D31:D33)</f>
        <v>5202</v>
      </c>
    </row>
    <row r="31" spans="1:4" ht="17.100000000000001" customHeight="1" x14ac:dyDescent="0.15">
      <c r="A31" s="22" t="s">
        <v>1870</v>
      </c>
      <c r="B31" s="7">
        <v>0</v>
      </c>
      <c r="C31" s="41" t="s">
        <v>1871</v>
      </c>
      <c r="D31" s="7">
        <v>5202</v>
      </c>
    </row>
    <row r="32" spans="1:4" ht="17.100000000000001" customHeight="1" x14ac:dyDescent="0.15">
      <c r="A32" s="22" t="s">
        <v>1872</v>
      </c>
      <c r="B32" s="3">
        <f t="shared" ref="B32" si="14">SUM(B33:B34)</f>
        <v>0</v>
      </c>
      <c r="C32" s="41" t="s">
        <v>1873</v>
      </c>
      <c r="D32" s="7">
        <v>0</v>
      </c>
    </row>
    <row r="33" spans="1:4" ht="17.100000000000001" customHeight="1" x14ac:dyDescent="0.15">
      <c r="A33" s="25" t="s">
        <v>1874</v>
      </c>
      <c r="B33" s="7">
        <v>0</v>
      </c>
      <c r="C33" s="41" t="s">
        <v>1875</v>
      </c>
      <c r="D33" s="7">
        <v>0</v>
      </c>
    </row>
    <row r="34" spans="1:4" ht="17.100000000000001" customHeight="1" x14ac:dyDescent="0.15">
      <c r="A34" s="25" t="s">
        <v>1876</v>
      </c>
      <c r="B34" s="7">
        <v>0</v>
      </c>
      <c r="C34" s="40" t="s">
        <v>1877</v>
      </c>
      <c r="D34" s="7">
        <v>42372</v>
      </c>
    </row>
    <row r="35" spans="1:4" ht="17.100000000000001" customHeight="1" x14ac:dyDescent="0.15">
      <c r="A35" s="22" t="s">
        <v>1878</v>
      </c>
      <c r="B35" s="7">
        <v>0</v>
      </c>
      <c r="C35" s="40" t="s">
        <v>1879</v>
      </c>
      <c r="D35" s="3">
        <f t="shared" ref="D35" si="15">SUM(D36:D38)</f>
        <v>8356</v>
      </c>
    </row>
    <row r="36" spans="1:4" ht="17.100000000000001" customHeight="1" x14ac:dyDescent="0.15">
      <c r="A36" s="22" t="s">
        <v>1880</v>
      </c>
      <c r="B36" s="7">
        <v>0</v>
      </c>
      <c r="C36" s="41" t="s">
        <v>1854</v>
      </c>
      <c r="D36" s="7">
        <v>7812</v>
      </c>
    </row>
    <row r="37" spans="1:4" ht="17.100000000000001" customHeight="1" x14ac:dyDescent="0.15">
      <c r="A37" s="22" t="s">
        <v>1881</v>
      </c>
      <c r="B37" s="7">
        <v>416</v>
      </c>
      <c r="C37" s="41" t="s">
        <v>1856</v>
      </c>
      <c r="D37" s="7">
        <v>215</v>
      </c>
    </row>
    <row r="38" spans="1:4" ht="17.100000000000001" customHeight="1" x14ac:dyDescent="0.15">
      <c r="A38" s="22" t="s">
        <v>1882</v>
      </c>
      <c r="B38" s="7">
        <v>0</v>
      </c>
      <c r="C38" s="41" t="s">
        <v>1088</v>
      </c>
      <c r="D38" s="7">
        <v>329</v>
      </c>
    </row>
    <row r="39" spans="1:4" ht="17.100000000000001" customHeight="1" x14ac:dyDescent="0.15">
      <c r="A39" s="22" t="s">
        <v>1883</v>
      </c>
      <c r="B39" s="7">
        <v>0</v>
      </c>
      <c r="C39" s="40" t="s">
        <v>1884</v>
      </c>
      <c r="D39" s="7">
        <v>19893</v>
      </c>
    </row>
    <row r="40" spans="1:4" ht="17.100000000000001" customHeight="1" x14ac:dyDescent="0.15">
      <c r="A40" s="22" t="s">
        <v>1885</v>
      </c>
      <c r="B40" s="7">
        <v>0</v>
      </c>
      <c r="C40" s="40" t="s">
        <v>1509</v>
      </c>
      <c r="D40" s="3">
        <f t="shared" ref="D40" si="16">SUM(D41,D44,D48,D58)</f>
        <v>11781</v>
      </c>
    </row>
    <row r="41" spans="1:4" ht="17.100000000000001" customHeight="1" x14ac:dyDescent="0.15">
      <c r="A41" s="22" t="s">
        <v>1886</v>
      </c>
      <c r="B41" s="7">
        <v>0</v>
      </c>
      <c r="C41" s="40" t="s">
        <v>1510</v>
      </c>
      <c r="D41" s="3">
        <f t="shared" ref="D41" si="17">SUM(D42:D43)</f>
        <v>0</v>
      </c>
    </row>
    <row r="42" spans="1:4" ht="17.100000000000001" customHeight="1" x14ac:dyDescent="0.15">
      <c r="A42" s="22" t="s">
        <v>1887</v>
      </c>
      <c r="B42" s="7">
        <v>0</v>
      </c>
      <c r="C42" s="41" t="s">
        <v>1888</v>
      </c>
      <c r="D42" s="7">
        <v>0</v>
      </c>
    </row>
    <row r="43" spans="1:4" ht="17.100000000000001" customHeight="1" x14ac:dyDescent="0.15">
      <c r="A43" s="22" t="s">
        <v>1889</v>
      </c>
      <c r="B43" s="7">
        <v>0</v>
      </c>
      <c r="C43" s="41" t="s">
        <v>1890</v>
      </c>
      <c r="D43" s="7">
        <v>0</v>
      </c>
    </row>
    <row r="44" spans="1:4" ht="17.100000000000001" customHeight="1" x14ac:dyDescent="0.15">
      <c r="A44" s="22" t="s">
        <v>1891</v>
      </c>
      <c r="B44" s="7">
        <v>0</v>
      </c>
      <c r="C44" s="40" t="s">
        <v>1549</v>
      </c>
      <c r="D44" s="3">
        <f t="shared" ref="D44" si="18">SUM(D45:D47)</f>
        <v>1653</v>
      </c>
    </row>
    <row r="45" spans="1:4" ht="17.100000000000001" customHeight="1" x14ac:dyDescent="0.15">
      <c r="A45" s="22" t="s">
        <v>1892</v>
      </c>
      <c r="B45" s="3">
        <f t="shared" ref="B45" si="19">SUM(B46:B48)</f>
        <v>3124</v>
      </c>
      <c r="C45" s="41" t="s">
        <v>1893</v>
      </c>
      <c r="D45" s="7">
        <v>0</v>
      </c>
    </row>
    <row r="46" spans="1:4" ht="17.100000000000001" customHeight="1" x14ac:dyDescent="0.15">
      <c r="A46" s="25" t="s">
        <v>1894</v>
      </c>
      <c r="B46" s="7">
        <v>0</v>
      </c>
      <c r="C46" s="41" t="s">
        <v>1895</v>
      </c>
      <c r="D46" s="7">
        <v>12</v>
      </c>
    </row>
    <row r="47" spans="1:4" ht="17.100000000000001" customHeight="1" x14ac:dyDescent="0.15">
      <c r="A47" s="25" t="s">
        <v>1896</v>
      </c>
      <c r="B47" s="7">
        <v>3124</v>
      </c>
      <c r="C47" s="41" t="s">
        <v>1897</v>
      </c>
      <c r="D47" s="7">
        <v>1641</v>
      </c>
    </row>
    <row r="48" spans="1:4" ht="17.100000000000001" customHeight="1" x14ac:dyDescent="0.15">
      <c r="A48" s="25" t="s">
        <v>1898</v>
      </c>
      <c r="B48" s="7">
        <v>0</v>
      </c>
      <c r="C48" s="40" t="s">
        <v>1574</v>
      </c>
      <c r="D48" s="3">
        <f t="shared" ref="D48" si="20">SUM(D49:D57)</f>
        <v>10128</v>
      </c>
    </row>
    <row r="49" spans="1:4" ht="17.100000000000001" customHeight="1" x14ac:dyDescent="0.15">
      <c r="A49" s="22" t="s">
        <v>1899</v>
      </c>
      <c r="B49" s="7">
        <v>-1</v>
      </c>
      <c r="C49" s="41" t="s">
        <v>1900</v>
      </c>
      <c r="D49" s="7">
        <v>0</v>
      </c>
    </row>
    <row r="50" spans="1:4" ht="17.100000000000001" customHeight="1" x14ac:dyDescent="0.15">
      <c r="A50" s="22" t="s">
        <v>1901</v>
      </c>
      <c r="B50" s="7">
        <v>0</v>
      </c>
      <c r="C50" s="41" t="s">
        <v>1902</v>
      </c>
      <c r="D50" s="7">
        <v>0</v>
      </c>
    </row>
    <row r="51" spans="1:4" ht="17.100000000000001" customHeight="1" x14ac:dyDescent="0.15">
      <c r="A51" s="22" t="s">
        <v>1903</v>
      </c>
      <c r="B51" s="7">
        <v>0</v>
      </c>
      <c r="C51" s="41" t="s">
        <v>1904</v>
      </c>
      <c r="D51" s="7">
        <v>0</v>
      </c>
    </row>
    <row r="52" spans="1:4" ht="17.100000000000001" customHeight="1" x14ac:dyDescent="0.15">
      <c r="A52" s="22" t="s">
        <v>1905</v>
      </c>
      <c r="B52" s="7">
        <v>0</v>
      </c>
      <c r="C52" s="41" t="s">
        <v>1906</v>
      </c>
      <c r="D52" s="7">
        <v>0</v>
      </c>
    </row>
    <row r="53" spans="1:4" ht="17.100000000000001" customHeight="1" x14ac:dyDescent="0.15">
      <c r="A53" s="22" t="s">
        <v>1907</v>
      </c>
      <c r="B53" s="7">
        <v>0</v>
      </c>
      <c r="C53" s="41" t="s">
        <v>1908</v>
      </c>
      <c r="D53" s="7">
        <v>9858</v>
      </c>
    </row>
    <row r="54" spans="1:4" ht="17.100000000000001" customHeight="1" x14ac:dyDescent="0.15">
      <c r="A54" s="22" t="s">
        <v>1909</v>
      </c>
      <c r="B54" s="3">
        <f t="shared" ref="B54" si="21">SUM(B55:B56)</f>
        <v>0</v>
      </c>
      <c r="C54" s="41" t="s">
        <v>1910</v>
      </c>
      <c r="D54" s="7">
        <v>0</v>
      </c>
    </row>
    <row r="55" spans="1:4" ht="17.100000000000001" customHeight="1" x14ac:dyDescent="0.15">
      <c r="A55" s="25" t="s">
        <v>1911</v>
      </c>
      <c r="B55" s="7">
        <v>0</v>
      </c>
      <c r="C55" s="41" t="s">
        <v>1912</v>
      </c>
      <c r="D55" s="7">
        <v>270</v>
      </c>
    </row>
    <row r="56" spans="1:4" ht="17.100000000000001" customHeight="1" x14ac:dyDescent="0.15">
      <c r="A56" s="25" t="s">
        <v>1913</v>
      </c>
      <c r="B56" s="7">
        <v>0</v>
      </c>
      <c r="C56" s="41" t="s">
        <v>1914</v>
      </c>
      <c r="D56" s="7">
        <v>0</v>
      </c>
    </row>
    <row r="57" spans="1:4" ht="17.100000000000001" customHeight="1" x14ac:dyDescent="0.15">
      <c r="A57" s="22" t="s">
        <v>1915</v>
      </c>
      <c r="B57" s="7">
        <v>0</v>
      </c>
      <c r="C57" s="41" t="s">
        <v>1916</v>
      </c>
      <c r="D57" s="7">
        <v>0</v>
      </c>
    </row>
    <row r="58" spans="1:4" ht="17.100000000000001" customHeight="1" x14ac:dyDescent="0.15">
      <c r="A58" s="22" t="s">
        <v>1917</v>
      </c>
      <c r="B58" s="7">
        <v>269</v>
      </c>
      <c r="C58" s="40" t="s">
        <v>1596</v>
      </c>
      <c r="D58" s="3">
        <f t="shared" ref="D58" si="22">D59</f>
        <v>0</v>
      </c>
    </row>
    <row r="59" spans="1:4" ht="17.100000000000001" customHeight="1" x14ac:dyDescent="0.15">
      <c r="A59" s="22" t="s">
        <v>1918</v>
      </c>
      <c r="B59" s="7">
        <v>0</v>
      </c>
      <c r="C59" s="41" t="s">
        <v>1919</v>
      </c>
      <c r="D59" s="7">
        <v>0</v>
      </c>
    </row>
    <row r="60" spans="1:4" ht="17.100000000000001" customHeight="1" x14ac:dyDescent="0.15">
      <c r="A60" s="22" t="s">
        <v>1920</v>
      </c>
      <c r="B60" s="3">
        <f t="shared" ref="B60" si="23">SUM(B61:B62)</f>
        <v>0</v>
      </c>
      <c r="C60" s="40" t="s">
        <v>1619</v>
      </c>
      <c r="D60" s="3">
        <f t="shared" ref="D60" si="24">SUM(D61,D69,D72)</f>
        <v>48309</v>
      </c>
    </row>
    <row r="61" spans="1:4" ht="17.100000000000001" customHeight="1" x14ac:dyDescent="0.15">
      <c r="A61" s="25" t="s">
        <v>1921</v>
      </c>
      <c r="B61" s="7">
        <v>0</v>
      </c>
      <c r="C61" s="40" t="s">
        <v>1620</v>
      </c>
      <c r="D61" s="3">
        <f t="shared" ref="D61" si="25">SUM(D62:D68)</f>
        <v>48309</v>
      </c>
    </row>
    <row r="62" spans="1:4" ht="17.100000000000001" customHeight="1" x14ac:dyDescent="0.15">
      <c r="A62" s="25" t="s">
        <v>1922</v>
      </c>
      <c r="B62" s="7">
        <v>0</v>
      </c>
      <c r="C62" s="41" t="s">
        <v>1923</v>
      </c>
      <c r="D62" s="7">
        <v>48309</v>
      </c>
    </row>
    <row r="63" spans="1:4" ht="17.100000000000001" customHeight="1" x14ac:dyDescent="0.15">
      <c r="A63" s="22" t="s">
        <v>1924</v>
      </c>
      <c r="B63" s="3">
        <f t="shared" ref="B63" si="26">SUM(B64:B65)</f>
        <v>2926</v>
      </c>
      <c r="C63" s="41" t="s">
        <v>1925</v>
      </c>
      <c r="D63" s="7">
        <v>0</v>
      </c>
    </row>
    <row r="64" spans="1:4" ht="17.100000000000001" customHeight="1" x14ac:dyDescent="0.15">
      <c r="A64" s="25" t="s">
        <v>1926</v>
      </c>
      <c r="B64" s="7">
        <v>518</v>
      </c>
      <c r="C64" s="41" t="s">
        <v>1927</v>
      </c>
      <c r="D64" s="7">
        <v>0</v>
      </c>
    </row>
    <row r="65" spans="1:4" ht="17.100000000000001" customHeight="1" x14ac:dyDescent="0.15">
      <c r="A65" s="25" t="s">
        <v>1928</v>
      </c>
      <c r="B65" s="7">
        <v>2408</v>
      </c>
      <c r="C65" s="41" t="s">
        <v>1929</v>
      </c>
      <c r="D65" s="7">
        <v>0</v>
      </c>
    </row>
    <row r="66" spans="1:4" ht="17.100000000000001" customHeight="1" x14ac:dyDescent="0.15">
      <c r="A66" s="22" t="s">
        <v>1930</v>
      </c>
      <c r="B66" s="7">
        <v>0</v>
      </c>
      <c r="C66" s="41" t="s">
        <v>1931</v>
      </c>
      <c r="D66" s="7">
        <v>0</v>
      </c>
    </row>
    <row r="67" spans="1:4" ht="17.100000000000001" customHeight="1" x14ac:dyDescent="0.15">
      <c r="A67" s="22" t="s">
        <v>1932</v>
      </c>
      <c r="B67" s="7">
        <v>0</v>
      </c>
      <c r="C67" s="41" t="s">
        <v>1933</v>
      </c>
      <c r="D67" s="7">
        <v>0</v>
      </c>
    </row>
    <row r="68" spans="1:4" ht="17.100000000000001" customHeight="1" x14ac:dyDescent="0.15">
      <c r="A68" s="22" t="s">
        <v>1934</v>
      </c>
      <c r="B68" s="7">
        <v>0</v>
      </c>
      <c r="C68" s="41" t="s">
        <v>1935</v>
      </c>
      <c r="D68" s="7">
        <v>0</v>
      </c>
    </row>
    <row r="69" spans="1:4" ht="17.100000000000001" customHeight="1" x14ac:dyDescent="0.15">
      <c r="A69" s="22" t="s">
        <v>1936</v>
      </c>
      <c r="B69" s="7">
        <v>2144</v>
      </c>
      <c r="C69" s="40" t="s">
        <v>1648</v>
      </c>
      <c r="D69" s="3">
        <f t="shared" ref="D69" si="27">SUM(D70:D71)</f>
        <v>0</v>
      </c>
    </row>
    <row r="70" spans="1:4" ht="17.100000000000001" customHeight="1" x14ac:dyDescent="0.15">
      <c r="A70" s="22" t="s">
        <v>1937</v>
      </c>
      <c r="B70" s="3">
        <f t="shared" ref="B70" si="28">SUM(B71:B73)</f>
        <v>3006</v>
      </c>
      <c r="C70" s="41" t="s">
        <v>1938</v>
      </c>
      <c r="D70" s="7">
        <v>0</v>
      </c>
    </row>
    <row r="71" spans="1:4" ht="17.25" customHeight="1" x14ac:dyDescent="0.15">
      <c r="A71" s="25" t="s">
        <v>1939</v>
      </c>
      <c r="B71" s="7">
        <v>792</v>
      </c>
      <c r="C71" s="41" t="s">
        <v>1940</v>
      </c>
      <c r="D71" s="7">
        <v>0</v>
      </c>
    </row>
    <row r="72" spans="1:4" ht="17.25" customHeight="1" x14ac:dyDescent="0.15">
      <c r="A72" s="25" t="s">
        <v>1941</v>
      </c>
      <c r="B72" s="7">
        <v>0</v>
      </c>
      <c r="C72" s="40" t="s">
        <v>1654</v>
      </c>
      <c r="D72" s="3">
        <f t="shared" ref="D72" si="29">SUM(D73:D74)</f>
        <v>0</v>
      </c>
    </row>
    <row r="73" spans="1:4" ht="17.25" customHeight="1" x14ac:dyDescent="0.15">
      <c r="A73" s="25" t="s">
        <v>1942</v>
      </c>
      <c r="B73" s="7">
        <v>2214</v>
      </c>
      <c r="C73" s="41" t="s">
        <v>1943</v>
      </c>
      <c r="D73" s="7">
        <v>0</v>
      </c>
    </row>
    <row r="74" spans="1:4" ht="17.100000000000001" customHeight="1" x14ac:dyDescent="0.15">
      <c r="A74" s="22" t="s">
        <v>1944</v>
      </c>
      <c r="B74" s="7">
        <v>44048</v>
      </c>
      <c r="C74" s="41" t="s">
        <v>1945</v>
      </c>
      <c r="D74" s="7">
        <v>0</v>
      </c>
    </row>
    <row r="75" spans="1:4" ht="17.100000000000001" customHeight="1" x14ac:dyDescent="0.15">
      <c r="A75" s="22" t="s">
        <v>1946</v>
      </c>
      <c r="B75" s="3">
        <f t="shared" ref="B75" si="30">SUM(B76:B79)</f>
        <v>1500324</v>
      </c>
      <c r="C75" s="40" t="s">
        <v>1665</v>
      </c>
      <c r="D75" s="3">
        <f t="shared" ref="D75" si="31">SUM(D76,D78,D80,D86:D87,D89,D94,D97,D99)</f>
        <v>1653</v>
      </c>
    </row>
    <row r="76" spans="1:4" ht="17.100000000000001" customHeight="1" x14ac:dyDescent="0.15">
      <c r="A76" s="25" t="s">
        <v>1947</v>
      </c>
      <c r="B76" s="7">
        <v>1305329</v>
      </c>
      <c r="C76" s="40" t="s">
        <v>1673</v>
      </c>
      <c r="D76" s="3">
        <f t="shared" ref="D76" si="32">D77</f>
        <v>49</v>
      </c>
    </row>
    <row r="77" spans="1:4" ht="17.100000000000001" customHeight="1" x14ac:dyDescent="0.15">
      <c r="A77" s="25" t="s">
        <v>1948</v>
      </c>
      <c r="B77" s="7">
        <v>126573</v>
      </c>
      <c r="C77" s="41" t="s">
        <v>1949</v>
      </c>
      <c r="D77" s="7">
        <v>49</v>
      </c>
    </row>
    <row r="78" spans="1:4" ht="17.100000000000001" customHeight="1" x14ac:dyDescent="0.15">
      <c r="A78" s="25" t="s">
        <v>1950</v>
      </c>
      <c r="B78" s="7">
        <v>7945</v>
      </c>
      <c r="C78" s="40" t="s">
        <v>1686</v>
      </c>
      <c r="D78" s="3">
        <f t="shared" ref="D78" si="33">D79</f>
        <v>0</v>
      </c>
    </row>
    <row r="79" spans="1:4" ht="17.100000000000001" customHeight="1" x14ac:dyDescent="0.15">
      <c r="A79" s="25" t="s">
        <v>1951</v>
      </c>
      <c r="B79" s="7">
        <v>60477</v>
      </c>
      <c r="C79" s="41" t="s">
        <v>1952</v>
      </c>
      <c r="D79" s="7">
        <v>0</v>
      </c>
    </row>
    <row r="80" spans="1:4" ht="17.100000000000001" customHeight="1" x14ac:dyDescent="0.15">
      <c r="A80" s="22" t="s">
        <v>1953</v>
      </c>
      <c r="B80" s="7">
        <v>8400</v>
      </c>
      <c r="C80" s="40" t="s">
        <v>1688</v>
      </c>
      <c r="D80" s="3">
        <f t="shared" ref="D80" si="34">SUM(D81:D85)</f>
        <v>0</v>
      </c>
    </row>
    <row r="81" spans="1:4" ht="17.100000000000001" customHeight="1" x14ac:dyDescent="0.15">
      <c r="A81" s="22" t="s">
        <v>1954</v>
      </c>
      <c r="B81" s="7">
        <v>23260</v>
      </c>
      <c r="C81" s="41" t="s">
        <v>1955</v>
      </c>
      <c r="D81" s="7">
        <v>0</v>
      </c>
    </row>
    <row r="82" spans="1:4" ht="17.100000000000001" customHeight="1" x14ac:dyDescent="0.15">
      <c r="A82" s="22" t="s">
        <v>1956</v>
      </c>
      <c r="B82" s="7">
        <v>0</v>
      </c>
      <c r="C82" s="41" t="s">
        <v>1957</v>
      </c>
      <c r="D82" s="7">
        <v>0</v>
      </c>
    </row>
    <row r="83" spans="1:4" ht="17.100000000000001" customHeight="1" x14ac:dyDescent="0.15">
      <c r="A83" s="22" t="s">
        <v>1958</v>
      </c>
      <c r="B83" s="7">
        <v>0</v>
      </c>
      <c r="C83" s="41" t="s">
        <v>1959</v>
      </c>
      <c r="D83" s="7">
        <v>0</v>
      </c>
    </row>
    <row r="84" spans="1:4" ht="17.100000000000001" customHeight="1" x14ac:dyDescent="0.15">
      <c r="A84" s="22" t="s">
        <v>1960</v>
      </c>
      <c r="B84" s="7">
        <v>0</v>
      </c>
      <c r="C84" s="41" t="s">
        <v>1961</v>
      </c>
      <c r="D84" s="7">
        <v>0</v>
      </c>
    </row>
    <row r="85" spans="1:4" ht="17.100000000000001" customHeight="1" x14ac:dyDescent="0.15">
      <c r="A85" s="22" t="s">
        <v>1962</v>
      </c>
      <c r="B85" s="7">
        <v>0</v>
      </c>
      <c r="C85" s="41" t="s">
        <v>1963</v>
      </c>
      <c r="D85" s="7">
        <v>0</v>
      </c>
    </row>
    <row r="86" spans="1:4" ht="17.100000000000001" customHeight="1" x14ac:dyDescent="0.15">
      <c r="A86" s="22" t="s">
        <v>1964</v>
      </c>
      <c r="B86" s="13">
        <v>0</v>
      </c>
      <c r="C86" s="40" t="s">
        <v>1699</v>
      </c>
      <c r="D86" s="7">
        <v>0</v>
      </c>
    </row>
    <row r="87" spans="1:4" ht="17.100000000000001" customHeight="1" x14ac:dyDescent="0.15">
      <c r="A87" s="22" t="s">
        <v>1965</v>
      </c>
      <c r="B87" s="7">
        <v>0</v>
      </c>
      <c r="C87" s="40" t="s">
        <v>1712</v>
      </c>
      <c r="D87" s="3">
        <f t="shared" ref="D87" si="35">D88</f>
        <v>0</v>
      </c>
    </row>
    <row r="88" spans="1:4" ht="17.100000000000001" customHeight="1" x14ac:dyDescent="0.15">
      <c r="A88" s="22" t="s">
        <v>1966</v>
      </c>
      <c r="B88" s="7">
        <v>0</v>
      </c>
      <c r="C88" s="41" t="s">
        <v>1967</v>
      </c>
      <c r="D88" s="7">
        <v>0</v>
      </c>
    </row>
    <row r="89" spans="1:4" ht="17.100000000000001" customHeight="1" x14ac:dyDescent="0.15">
      <c r="A89" s="42"/>
      <c r="B89" s="43"/>
      <c r="C89" s="40" t="s">
        <v>1716</v>
      </c>
      <c r="D89" s="3">
        <f t="shared" ref="D89" si="36">SUM(D90:D93)</f>
        <v>1604</v>
      </c>
    </row>
    <row r="90" spans="1:4" ht="17.100000000000001" customHeight="1" x14ac:dyDescent="0.15">
      <c r="A90" s="44"/>
      <c r="B90" s="45"/>
      <c r="C90" s="41" t="s">
        <v>1968</v>
      </c>
      <c r="D90" s="7">
        <v>1604</v>
      </c>
    </row>
    <row r="91" spans="1:4" ht="17.100000000000001" customHeight="1" x14ac:dyDescent="0.15">
      <c r="A91" s="25"/>
      <c r="B91" s="45"/>
      <c r="C91" s="41" t="s">
        <v>1969</v>
      </c>
      <c r="D91" s="7">
        <v>0</v>
      </c>
    </row>
    <row r="92" spans="1:4" ht="17.100000000000001" customHeight="1" x14ac:dyDescent="0.15">
      <c r="A92" s="25"/>
      <c r="B92" s="45"/>
      <c r="C92" s="41" t="s">
        <v>1970</v>
      </c>
      <c r="D92" s="7">
        <v>0</v>
      </c>
    </row>
    <row r="93" spans="1:4" ht="17.100000000000001" customHeight="1" x14ac:dyDescent="0.15">
      <c r="A93" s="25"/>
      <c r="B93" s="45"/>
      <c r="C93" s="41" t="s">
        <v>1971</v>
      </c>
      <c r="D93" s="7">
        <v>0</v>
      </c>
    </row>
    <row r="94" spans="1:4" ht="17.100000000000001" customHeight="1" x14ac:dyDescent="0.15">
      <c r="A94" s="25"/>
      <c r="B94" s="45"/>
      <c r="C94" s="40" t="s">
        <v>1767</v>
      </c>
      <c r="D94" s="3">
        <f t="shared" ref="D94" si="37">SUM(D95:D96)</f>
        <v>0</v>
      </c>
    </row>
    <row r="95" spans="1:4" ht="17.100000000000001" customHeight="1" x14ac:dyDescent="0.15">
      <c r="A95" s="25"/>
      <c r="B95" s="45"/>
      <c r="C95" s="41" t="s">
        <v>1972</v>
      </c>
      <c r="D95" s="7">
        <v>0</v>
      </c>
    </row>
    <row r="96" spans="1:4" ht="17.100000000000001" customHeight="1" x14ac:dyDescent="0.15">
      <c r="A96" s="25"/>
      <c r="B96" s="45"/>
      <c r="C96" s="41" t="s">
        <v>1973</v>
      </c>
      <c r="D96" s="7">
        <v>0</v>
      </c>
    </row>
    <row r="97" spans="1:4" ht="17.100000000000001" customHeight="1" x14ac:dyDescent="0.15">
      <c r="A97" s="25"/>
      <c r="B97" s="46"/>
      <c r="C97" s="40" t="s">
        <v>1782</v>
      </c>
      <c r="D97" s="3">
        <f t="shared" ref="D97" si="38">D98</f>
        <v>0</v>
      </c>
    </row>
    <row r="98" spans="1:4" ht="17.100000000000001" customHeight="1" x14ac:dyDescent="0.15">
      <c r="A98" s="25"/>
      <c r="B98" s="46"/>
      <c r="C98" s="41" t="s">
        <v>1974</v>
      </c>
      <c r="D98" s="7">
        <v>0</v>
      </c>
    </row>
    <row r="99" spans="1:4" ht="17.100000000000001" customHeight="1" x14ac:dyDescent="0.15">
      <c r="A99" s="48"/>
      <c r="B99" s="47"/>
      <c r="C99" s="22" t="s">
        <v>1975</v>
      </c>
      <c r="D99" s="3">
        <f t="shared" ref="D99" si="39">D100</f>
        <v>0</v>
      </c>
    </row>
    <row r="100" spans="1:4" ht="17.100000000000001" customHeight="1" x14ac:dyDescent="0.15">
      <c r="A100" s="48"/>
      <c r="B100" s="46"/>
      <c r="C100" s="25" t="s">
        <v>1976</v>
      </c>
      <c r="D100" s="7">
        <v>0</v>
      </c>
    </row>
    <row r="101" spans="1:4" ht="17.100000000000001" customHeight="1" x14ac:dyDescent="0.15">
      <c r="A101" s="48"/>
      <c r="B101" s="48"/>
      <c r="C101" s="22" t="s">
        <v>1977</v>
      </c>
      <c r="D101" s="3">
        <f t="shared" ref="D101" si="40">D102</f>
        <v>979</v>
      </c>
    </row>
    <row r="102" spans="1:4" ht="17.100000000000001" customHeight="1" x14ac:dyDescent="0.15">
      <c r="A102" s="46"/>
      <c r="B102" s="46"/>
      <c r="C102" s="22" t="s">
        <v>1978</v>
      </c>
      <c r="D102" s="7">
        <v>979</v>
      </c>
    </row>
  </sheetData>
  <mergeCells count="1">
    <mergeCell ref="A1:D1"/>
  </mergeCells>
  <phoneticPr fontId="2" type="noConversion"/>
  <printOptions horizontalCentered="1" headings="1" gridLines="1"/>
  <pageMargins left="2" right="0.75" top="1" bottom="1" header="4.935395565725677E-288" footer="0"/>
  <pageSetup scale="90" orientation="landscape" r:id="rId1"/>
  <headerFooter alignWithMargins="0">
    <oddHeader>@$</oddHeader>
    <oddFooter>@&amp;-&amp;P&amp;-$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市本级一般预算</vt:lpstr>
      <vt:lpstr>全市一般预算</vt:lpstr>
      <vt:lpstr>市本级政府性基金</vt:lpstr>
      <vt:lpstr>全市政府性基金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吴妍</dc:creator>
  <cp:lastModifiedBy>肖兰</cp:lastModifiedBy>
  <dcterms:created xsi:type="dcterms:W3CDTF">2020-04-14T07:57:26Z</dcterms:created>
  <dcterms:modified xsi:type="dcterms:W3CDTF">2020-04-24T02:22:38Z</dcterms:modified>
</cp:coreProperties>
</file>